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aten\Wissen\Papers_Talks_Posters\Margaritifera SWE revisited\HESS Disc 1st 7Jun19\"/>
    </mc:Choice>
  </mc:AlternateContent>
  <bookViews>
    <workbookView xWindow="0" yWindow="0" windowWidth="7455" windowHeight="4905"/>
  </bookViews>
  <sheets>
    <sheet name="whole region" sheetId="1" r:id="rId1"/>
    <sheet name="loc-specific" sheetId="2" r:id="rId2"/>
  </sheets>
  <calcPr calcId="152511"/>
</workbook>
</file>

<file path=xl/calcChain.xml><?xml version="1.0" encoding="utf-8"?>
<calcChain xmlns="http://schemas.openxmlformats.org/spreadsheetml/2006/main">
  <c r="AO262" i="1" l="1"/>
  <c r="AO261" i="1"/>
  <c r="AO259" i="1"/>
  <c r="AO260" i="1"/>
  <c r="AJ261" i="1" l="1"/>
  <c r="AJ262" i="1" s="1"/>
  <c r="AJ260" i="1"/>
  <c r="AJ259" i="1"/>
  <c r="AI262" i="1"/>
  <c r="AI261" i="1"/>
  <c r="AI260" i="1"/>
  <c r="AI259" i="1"/>
  <c r="T255" i="1" l="1"/>
  <c r="W255" i="1" l="1"/>
  <c r="V255" i="1"/>
  <c r="Y255" i="1"/>
  <c r="X255" i="1"/>
  <c r="F275" i="2"/>
  <c r="D275" i="2"/>
  <c r="E275" i="2"/>
  <c r="H275" i="1"/>
  <c r="Q275" i="1"/>
  <c r="L302" i="2"/>
  <c r="K302" i="2"/>
  <c r="J302" i="2"/>
  <c r="L298" i="2"/>
  <c r="K298" i="2"/>
  <c r="J298" i="2"/>
  <c r="L284" i="2"/>
  <c r="K284" i="2"/>
  <c r="J284" i="2"/>
  <c r="L280" i="2"/>
  <c r="K280" i="2"/>
  <c r="J280" i="2"/>
  <c r="F274" i="2"/>
  <c r="E274" i="2"/>
  <c r="D274" i="2"/>
  <c r="F273" i="2"/>
  <c r="E273" i="2"/>
  <c r="D273" i="2"/>
  <c r="G272" i="2"/>
  <c r="E272" i="2"/>
  <c r="D272" i="2"/>
  <c r="F271" i="2"/>
  <c r="E271" i="2"/>
  <c r="D271" i="2"/>
  <c r="G270" i="2"/>
  <c r="E270" i="2"/>
  <c r="D270" i="2"/>
  <c r="G269" i="2"/>
  <c r="E269" i="2"/>
  <c r="D269" i="2"/>
  <c r="F268" i="2"/>
  <c r="E268" i="2"/>
  <c r="D268" i="2"/>
  <c r="F267" i="2"/>
  <c r="E267" i="2"/>
  <c r="D267" i="2"/>
  <c r="G266" i="2"/>
  <c r="E266" i="2"/>
  <c r="D266" i="2"/>
  <c r="F265" i="2"/>
  <c r="E265" i="2"/>
  <c r="D265" i="2"/>
  <c r="G264" i="2"/>
  <c r="E264" i="2"/>
  <c r="D264" i="2"/>
  <c r="G263" i="2"/>
  <c r="E263" i="2"/>
  <c r="D263" i="2"/>
  <c r="F262" i="2"/>
  <c r="E262" i="2"/>
  <c r="D262" i="2"/>
  <c r="G261" i="2"/>
  <c r="E261" i="2"/>
  <c r="D261" i="2"/>
  <c r="G260" i="2"/>
  <c r="E260" i="2"/>
  <c r="D260" i="2"/>
  <c r="G259" i="2"/>
  <c r="E259" i="2"/>
  <c r="D259" i="2"/>
  <c r="G258" i="2"/>
  <c r="E258" i="2"/>
  <c r="D258" i="2"/>
  <c r="G257" i="2"/>
  <c r="E257" i="2"/>
  <c r="D257" i="2"/>
  <c r="G256" i="2"/>
  <c r="E256" i="2"/>
  <c r="D256" i="2"/>
  <c r="F255" i="2"/>
  <c r="E255" i="2"/>
  <c r="D255" i="2"/>
  <c r="G254" i="2"/>
  <c r="E254" i="2"/>
  <c r="D254" i="2"/>
  <c r="G253" i="2"/>
  <c r="E253" i="2"/>
  <c r="D253" i="2"/>
  <c r="G252" i="2"/>
  <c r="E252" i="2"/>
  <c r="D252" i="2"/>
  <c r="G251" i="2"/>
  <c r="E251" i="2"/>
  <c r="D251" i="2"/>
  <c r="F250" i="2"/>
  <c r="E250" i="2"/>
  <c r="D250" i="2"/>
  <c r="G249" i="2"/>
  <c r="E249" i="2"/>
  <c r="D249" i="2"/>
  <c r="F248" i="2"/>
  <c r="E248" i="2"/>
  <c r="D248" i="2"/>
  <c r="F247" i="2"/>
  <c r="E247" i="2"/>
  <c r="D247" i="2"/>
  <c r="F246" i="2"/>
  <c r="E246" i="2"/>
  <c r="D246" i="2"/>
  <c r="F245" i="2"/>
  <c r="E245" i="2"/>
  <c r="D245" i="2"/>
  <c r="G244" i="2"/>
  <c r="E244" i="2"/>
  <c r="D244" i="2"/>
  <c r="F243" i="2"/>
  <c r="E243" i="2"/>
  <c r="D243" i="2"/>
  <c r="F242" i="2"/>
  <c r="E242" i="2"/>
  <c r="D242" i="2"/>
  <c r="F241" i="2"/>
  <c r="E241" i="2"/>
  <c r="D241" i="2"/>
  <c r="F240" i="2"/>
  <c r="E240" i="2"/>
  <c r="D240" i="2"/>
  <c r="F239" i="2"/>
  <c r="E239" i="2"/>
  <c r="D239" i="2"/>
  <c r="G238" i="2"/>
  <c r="E238" i="2"/>
  <c r="D238" i="2"/>
  <c r="G237" i="2"/>
  <c r="E237" i="2"/>
  <c r="D237" i="2"/>
  <c r="G236" i="2"/>
  <c r="E236" i="2"/>
  <c r="D236" i="2"/>
  <c r="F235" i="2"/>
  <c r="E235" i="2"/>
  <c r="D235" i="2"/>
  <c r="G234" i="2"/>
  <c r="E234" i="2"/>
  <c r="D234" i="2"/>
  <c r="F233" i="2"/>
  <c r="E233" i="2"/>
  <c r="D233" i="2"/>
  <c r="F232" i="2"/>
  <c r="E232" i="2"/>
  <c r="D232" i="2"/>
  <c r="G231" i="2"/>
  <c r="E231" i="2"/>
  <c r="D231" i="2"/>
  <c r="G230" i="2"/>
  <c r="G280" i="2"/>
  <c r="E230" i="2"/>
  <c r="D230" i="2"/>
  <c r="G229" i="2"/>
  <c r="E229" i="2"/>
  <c r="D229" i="2"/>
  <c r="F228" i="2"/>
  <c r="E228" i="2"/>
  <c r="D228" i="2"/>
  <c r="G227" i="2"/>
  <c r="E227" i="2"/>
  <c r="D227" i="2"/>
  <c r="F280" i="2"/>
  <c r="H96" i="1"/>
  <c r="Q96" i="1"/>
  <c r="H97" i="1"/>
  <c r="Q97" i="1"/>
  <c r="H98" i="1"/>
  <c r="Q98" i="1"/>
  <c r="H99" i="1"/>
  <c r="Q99" i="1"/>
  <c r="H100" i="1"/>
  <c r="Q100" i="1"/>
  <c r="H101" i="1"/>
  <c r="Q101" i="1"/>
  <c r="H102" i="1"/>
  <c r="Q102" i="1"/>
  <c r="H103" i="1"/>
  <c r="Q103" i="1"/>
  <c r="H104" i="1"/>
  <c r="Q104" i="1"/>
  <c r="H105" i="1"/>
  <c r="Q105" i="1"/>
  <c r="H106" i="1"/>
  <c r="Q106" i="1"/>
  <c r="H107" i="1"/>
  <c r="Q107" i="1"/>
  <c r="H108" i="1"/>
  <c r="Q108" i="1"/>
  <c r="H109" i="1"/>
  <c r="Q109" i="1"/>
  <c r="H110" i="1"/>
  <c r="Q110" i="1"/>
  <c r="H111" i="1"/>
  <c r="Q111" i="1"/>
  <c r="H112" i="1"/>
  <c r="Q112" i="1"/>
  <c r="H113" i="1"/>
  <c r="Q113" i="1"/>
  <c r="H114" i="1"/>
  <c r="Q114" i="1"/>
  <c r="H115" i="1"/>
  <c r="Q115" i="1"/>
  <c r="H116" i="1"/>
  <c r="Q116" i="1"/>
  <c r="H117" i="1"/>
  <c r="Q117" i="1"/>
  <c r="H118" i="1"/>
  <c r="Q118" i="1"/>
  <c r="H119" i="1"/>
  <c r="Q119" i="1"/>
  <c r="H120" i="1"/>
  <c r="Q120" i="1"/>
  <c r="H121" i="1"/>
  <c r="Q121" i="1"/>
  <c r="H122" i="1"/>
  <c r="Q122" i="1"/>
  <c r="H123" i="1"/>
  <c r="Q123" i="1"/>
  <c r="H124" i="1"/>
  <c r="Q124" i="1"/>
  <c r="H125" i="1"/>
  <c r="Q125" i="1"/>
  <c r="H126" i="1"/>
  <c r="Q126" i="1"/>
  <c r="H127" i="1"/>
  <c r="Q127" i="1"/>
  <c r="H128" i="1"/>
  <c r="Q128" i="1"/>
  <c r="H129" i="1"/>
  <c r="Q129" i="1"/>
  <c r="H130" i="1"/>
  <c r="Q130" i="1"/>
  <c r="H131" i="1"/>
  <c r="Q131" i="1"/>
  <c r="H132" i="1"/>
  <c r="Q132" i="1"/>
  <c r="H133" i="1"/>
  <c r="Q133" i="1"/>
  <c r="H134" i="1"/>
  <c r="Q134" i="1"/>
  <c r="H135" i="1"/>
  <c r="Q135" i="1"/>
  <c r="H136" i="1"/>
  <c r="Q136" i="1"/>
  <c r="H137" i="1"/>
  <c r="Q137" i="1"/>
  <c r="H138" i="1"/>
  <c r="Q138" i="1"/>
  <c r="H139" i="1"/>
  <c r="Q139" i="1"/>
  <c r="H140" i="1"/>
  <c r="Q140" i="1"/>
  <c r="H141" i="1"/>
  <c r="Q141" i="1"/>
  <c r="H142" i="1"/>
  <c r="Q142" i="1"/>
  <c r="H143" i="1"/>
  <c r="Q143" i="1"/>
  <c r="H144" i="1"/>
  <c r="Q144" i="1"/>
  <c r="H145" i="1"/>
  <c r="Q145" i="1"/>
  <c r="H146" i="1"/>
  <c r="Q146" i="1"/>
  <c r="H147" i="1"/>
  <c r="Q147" i="1"/>
  <c r="H148" i="1"/>
  <c r="Q148" i="1"/>
  <c r="H149" i="1"/>
  <c r="Q149" i="1"/>
  <c r="H150" i="1"/>
  <c r="Q150" i="1"/>
  <c r="H151" i="1"/>
  <c r="Q151" i="1"/>
  <c r="H152" i="1"/>
  <c r="Q152" i="1"/>
  <c r="H153" i="1"/>
  <c r="Q153" i="1"/>
  <c r="H154" i="1"/>
  <c r="Q154" i="1"/>
  <c r="H155" i="1"/>
  <c r="Q155" i="1"/>
  <c r="H156" i="1"/>
  <c r="Q156" i="1"/>
  <c r="H157" i="1"/>
  <c r="Q157" i="1"/>
  <c r="H158" i="1"/>
  <c r="Q158" i="1"/>
  <c r="H159" i="1"/>
  <c r="Q159" i="1"/>
  <c r="H160" i="1"/>
  <c r="Q160" i="1"/>
  <c r="H161" i="1"/>
  <c r="Q161" i="1"/>
  <c r="H162" i="1"/>
  <c r="Q162" i="1"/>
  <c r="H163" i="1"/>
  <c r="Q163" i="1"/>
  <c r="H164" i="1"/>
  <c r="Q164" i="1"/>
  <c r="H165" i="1"/>
  <c r="Q165" i="1"/>
  <c r="H166" i="1"/>
  <c r="Q166" i="1"/>
  <c r="H167" i="1"/>
  <c r="Q167" i="1"/>
  <c r="H168" i="1"/>
  <c r="Q168" i="1"/>
  <c r="H169" i="1"/>
  <c r="Q169" i="1"/>
  <c r="H170" i="1"/>
  <c r="Q170" i="1"/>
  <c r="H171" i="1"/>
  <c r="Q171" i="1"/>
  <c r="H172" i="1"/>
  <c r="Q172" i="1"/>
  <c r="H173" i="1"/>
  <c r="Q173" i="1"/>
  <c r="H174" i="1"/>
  <c r="Q174" i="1"/>
  <c r="H175" i="1"/>
  <c r="Q175" i="1"/>
  <c r="H176" i="1"/>
  <c r="Q176" i="1"/>
  <c r="H177" i="1"/>
  <c r="Q177" i="1"/>
  <c r="H178" i="1"/>
  <c r="Q178" i="1"/>
  <c r="H179" i="1"/>
  <c r="Q179" i="1"/>
  <c r="H180" i="1"/>
  <c r="Q180" i="1"/>
  <c r="H181" i="1"/>
  <c r="Q181" i="1"/>
  <c r="H182" i="1"/>
  <c r="Q182" i="1"/>
  <c r="H183" i="1"/>
  <c r="Q183" i="1"/>
  <c r="H184" i="1"/>
  <c r="Q184" i="1"/>
  <c r="H185" i="1"/>
  <c r="Q185" i="1"/>
  <c r="H186" i="1"/>
  <c r="Q186" i="1"/>
  <c r="H187" i="1"/>
  <c r="Q187" i="1"/>
  <c r="H188" i="1"/>
  <c r="Q188" i="1"/>
  <c r="H189" i="1"/>
  <c r="Q189" i="1"/>
  <c r="H190" i="1"/>
  <c r="Q190" i="1"/>
  <c r="H191" i="1"/>
  <c r="Q191" i="1"/>
  <c r="H192" i="1"/>
  <c r="Q192" i="1"/>
  <c r="H193" i="1"/>
  <c r="Q193" i="1"/>
  <c r="H194" i="1"/>
  <c r="Q194" i="1"/>
  <c r="H195" i="1"/>
  <c r="Q195" i="1"/>
  <c r="H196" i="1"/>
  <c r="Q196" i="1"/>
  <c r="H197" i="1"/>
  <c r="Q197" i="1"/>
  <c r="H198" i="1"/>
  <c r="Q198" i="1"/>
  <c r="H199" i="1"/>
  <c r="Q199" i="1"/>
  <c r="H200" i="1"/>
  <c r="Q200" i="1"/>
  <c r="H201" i="1"/>
  <c r="Q201" i="1"/>
  <c r="H202" i="1"/>
  <c r="Q202" i="1"/>
  <c r="H203" i="1"/>
  <c r="Q203" i="1"/>
  <c r="H204" i="1"/>
  <c r="Q204" i="1"/>
  <c r="H205" i="1"/>
  <c r="Q205" i="1"/>
  <c r="H206" i="1"/>
  <c r="Q206" i="1"/>
  <c r="H207" i="1"/>
  <c r="Q207" i="1"/>
  <c r="H208" i="1"/>
  <c r="Q208" i="1"/>
  <c r="H209" i="1"/>
  <c r="Q209" i="1"/>
  <c r="H210" i="1"/>
  <c r="Q210" i="1"/>
  <c r="H211" i="1"/>
  <c r="Q211" i="1"/>
  <c r="H212" i="1"/>
  <c r="Q212" i="1"/>
  <c r="H213" i="1"/>
  <c r="Q213" i="1"/>
  <c r="H214" i="1"/>
  <c r="Q214" i="1"/>
  <c r="H215" i="1"/>
  <c r="Q215" i="1"/>
  <c r="H216" i="1"/>
  <c r="Q216" i="1"/>
  <c r="H217" i="1"/>
  <c r="Q217" i="1"/>
  <c r="H218" i="1"/>
  <c r="Q218" i="1"/>
  <c r="H219" i="1"/>
  <c r="Q219" i="1"/>
  <c r="H220" i="1"/>
  <c r="Q220" i="1"/>
  <c r="H221" i="1"/>
  <c r="Q221" i="1"/>
  <c r="H222" i="1"/>
  <c r="H223" i="1"/>
  <c r="G221" i="1"/>
  <c r="G222" i="1"/>
  <c r="G223" i="1"/>
  <c r="Q223" i="1"/>
  <c r="H268" i="1"/>
  <c r="H269" i="1"/>
  <c r="H270" i="1"/>
  <c r="Q270" i="1"/>
  <c r="H271" i="1"/>
  <c r="Q271" i="1"/>
  <c r="H272" i="1"/>
  <c r="Q272" i="1"/>
  <c r="H273" i="1"/>
  <c r="Q273" i="1"/>
  <c r="H274" i="1"/>
  <c r="Q274" i="1"/>
  <c r="G268" i="1"/>
  <c r="G225" i="1"/>
  <c r="H225" i="1"/>
  <c r="Q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Q239" i="1"/>
  <c r="G240" i="1"/>
  <c r="H240" i="1"/>
  <c r="G241" i="1"/>
  <c r="H241" i="1"/>
  <c r="G242" i="1"/>
  <c r="Q242" i="1"/>
  <c r="H242" i="1"/>
  <c r="G243" i="1"/>
  <c r="H243" i="1"/>
  <c r="G244" i="1"/>
  <c r="Q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Q250" i="1"/>
  <c r="G251" i="1"/>
  <c r="H251" i="1"/>
  <c r="G252" i="1"/>
  <c r="Q252" i="1"/>
  <c r="H252" i="1"/>
  <c r="G253" i="1"/>
  <c r="H253" i="1"/>
  <c r="Q253" i="1"/>
  <c r="G254" i="1"/>
  <c r="H254" i="1"/>
  <c r="G255" i="1"/>
  <c r="H255" i="1"/>
  <c r="G256" i="1"/>
  <c r="H256" i="1"/>
  <c r="G257" i="1"/>
  <c r="H257" i="1"/>
  <c r="Q257" i="1"/>
  <c r="G258" i="1"/>
  <c r="Q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24" i="1"/>
  <c r="Q224" i="1"/>
  <c r="H224" i="1"/>
  <c r="F225" i="1"/>
  <c r="F226" i="1"/>
  <c r="Q226" i="1"/>
  <c r="F227" i="1"/>
  <c r="F228" i="1"/>
  <c r="Q228" i="1"/>
  <c r="F229" i="1"/>
  <c r="F230" i="1"/>
  <c r="F231" i="1"/>
  <c r="F232" i="1"/>
  <c r="Q232" i="1"/>
  <c r="F233" i="1"/>
  <c r="Q233" i="1"/>
  <c r="F234" i="1"/>
  <c r="Q234" i="1"/>
  <c r="F235" i="1"/>
  <c r="F236" i="1"/>
  <c r="Q236" i="1"/>
  <c r="F237" i="1"/>
  <c r="Q237" i="1"/>
  <c r="F238" i="1"/>
  <c r="Q238" i="1"/>
  <c r="F239" i="1"/>
  <c r="F240" i="1"/>
  <c r="Q240" i="1"/>
  <c r="F241" i="1"/>
  <c r="F242" i="1"/>
  <c r="F243" i="1"/>
  <c r="F244" i="1"/>
  <c r="F245" i="1"/>
  <c r="Q245" i="1"/>
  <c r="F246" i="1"/>
  <c r="Q246" i="1"/>
  <c r="F247" i="1"/>
  <c r="Q247" i="1"/>
  <c r="F248" i="1"/>
  <c r="Q248" i="1"/>
  <c r="F249" i="1"/>
  <c r="Q249" i="1"/>
  <c r="F250" i="1"/>
  <c r="F251" i="1"/>
  <c r="F252" i="1"/>
  <c r="F253" i="1"/>
  <c r="F254" i="1"/>
  <c r="F255" i="1"/>
  <c r="F256" i="1"/>
  <c r="F257" i="1"/>
  <c r="F258" i="1"/>
  <c r="F259" i="1"/>
  <c r="Q259" i="1"/>
  <c r="F260" i="1"/>
  <c r="Q260" i="1"/>
  <c r="F261" i="1"/>
  <c r="F262" i="1"/>
  <c r="Q262" i="1"/>
  <c r="F263" i="1"/>
  <c r="Q263" i="1"/>
  <c r="F264" i="1"/>
  <c r="Q264" i="1"/>
  <c r="F265" i="1"/>
  <c r="F266" i="1"/>
  <c r="Q266" i="1"/>
  <c r="F267" i="1"/>
  <c r="F268" i="1"/>
  <c r="Q268" i="1"/>
  <c r="F269" i="1"/>
  <c r="Q269" i="1"/>
  <c r="F224" i="1"/>
  <c r="Q229" i="1"/>
  <c r="Q256" i="1"/>
  <c r="Q235" i="1"/>
  <c r="Q243" i="1"/>
  <c r="Q227" i="1"/>
  <c r="Q231" i="1"/>
  <c r="Q241" i="1"/>
  <c r="Q261" i="1"/>
  <c r="Q255" i="1"/>
  <c r="Q265" i="1"/>
  <c r="Q222" i="1"/>
  <c r="Q254" i="1"/>
  <c r="Q267" i="1"/>
  <c r="Q251" i="1"/>
  <c r="Q230" i="1"/>
</calcChain>
</file>

<file path=xl/sharedStrings.xml><?xml version="1.0" encoding="utf-8"?>
<sst xmlns="http://schemas.openxmlformats.org/spreadsheetml/2006/main" count="112" uniqueCount="54">
  <si>
    <t>yr AD</t>
  </si>
  <si>
    <t>d18O(SMOW) NJB</t>
  </si>
  <si>
    <t>d18O(SMOW) GTB</t>
  </si>
  <si>
    <t>d18O(SMOW) GJ</t>
  </si>
  <si>
    <t>av d18Owr*(s)</t>
  </si>
  <si>
    <t>d18Owr*(s) NJB</t>
  </si>
  <si>
    <t>d18Owr*(s) GTB</t>
  </si>
  <si>
    <t>d18Owr*(s) GJ</t>
  </si>
  <si>
    <t>EA</t>
  </si>
  <si>
    <t>SCAND</t>
  </si>
  <si>
    <t>wNAO</t>
  </si>
  <si>
    <t>wNAO(EQ)</t>
  </si>
  <si>
    <t>wNAO(OP)</t>
  </si>
  <si>
    <t>R</t>
  </si>
  <si>
    <t>R2</t>
  </si>
  <si>
    <t>p</t>
  </si>
  <si>
    <t>&lt;0.0001</t>
  </si>
  <si>
    <t>Slagnas</t>
  </si>
  <si>
    <t>Racksund</t>
  </si>
  <si>
    <t>NJB d18Owr*</t>
  </si>
  <si>
    <t>GTB</t>
  </si>
  <si>
    <t>GJ</t>
  </si>
  <si>
    <t>n</t>
  </si>
  <si>
    <t>NAO (EQ)</t>
  </si>
  <si>
    <t>NAO (OP)</t>
  </si>
  <si>
    <t>all normally distributed!</t>
  </si>
  <si>
    <t xml:space="preserve">  --&gt; Spearman Rank correlation not needed</t>
  </si>
  <si>
    <t>no</t>
  </si>
  <si>
    <t>yes</t>
  </si>
  <si>
    <t xml:space="preserve">  --&gt; Spearman Rank correlation needed</t>
  </si>
  <si>
    <t>JMP: Multivariate - Multivar methods</t>
  </si>
  <si>
    <t>wnao+ea</t>
  </si>
  <si>
    <t>av wnao,ea</t>
  </si>
  <si>
    <t>rho</t>
  </si>
  <si>
    <t xml:space="preserve">  --&gt; nonparametric correlation needed</t>
  </si>
  <si>
    <t xml:space="preserve">  --&gt; nonparametric correlation not needed</t>
  </si>
  <si>
    <t>normal distribution? [Kolmogorov–Smirnov test]</t>
  </si>
  <si>
    <t>GNIR</t>
  </si>
  <si>
    <t>GNIP</t>
  </si>
  <si>
    <t>yr</t>
  </si>
  <si>
    <t>d18Ow</t>
  </si>
  <si>
    <t>d18O</t>
  </si>
  <si>
    <t>Summer average (JJAS)</t>
  </si>
  <si>
    <t>MJ</t>
  </si>
  <si>
    <t>DJF</t>
  </si>
  <si>
    <t>May-Oct</t>
  </si>
  <si>
    <t>Dec-Sep</t>
  </si>
  <si>
    <t>AM</t>
  </si>
  <si>
    <t>sNAO</t>
  </si>
  <si>
    <t>R^2</t>
  </si>
  <si>
    <t>Bonf p</t>
  </si>
  <si>
    <t>#</t>
  </si>
  <si>
    <t>gaps filled (linear interpolation), weighted</t>
  </si>
  <si>
    <t>unweighted GNIP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</si>
</sst>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1"/>
      <color indexed="30"/>
      <name val="Calibri"/>
      <family val="2"/>
    </font>
    <font>
      <b/>
      <sz val="11"/>
      <color indexed="10"/>
      <name val="Calibri"/>
      <family val="2"/>
    </font>
    <font>
      <b/>
      <sz val="11"/>
      <color indexed="17"/>
      <name val="Calibri"/>
      <family val="2"/>
    </font>
    <font>
      <sz val="11"/>
      <color indexed="30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b/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2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6" fillId="3" borderId="0" xfId="0" applyNumberFormat="1" applyFont="1" applyFill="1" applyAlignment="1">
      <alignment horizontal="center"/>
    </xf>
    <xf numFmtId="2" fontId="1" fillId="3" borderId="0" xfId="0" applyNumberFormat="1" applyFont="1" applyFill="1" applyAlignment="1">
      <alignment horizontal="center"/>
    </xf>
    <xf numFmtId="2" fontId="5" fillId="3" borderId="0" xfId="0" applyNumberFormat="1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2" fontId="0" fillId="3" borderId="0" xfId="0" applyNumberFormat="1" applyFill="1"/>
    <xf numFmtId="0" fontId="2" fillId="0" borderId="0" xfId="0" applyFont="1" applyFill="1"/>
    <xf numFmtId="2" fontId="2" fillId="0" borderId="0" xfId="0" applyNumberFormat="1" applyFont="1"/>
    <xf numFmtId="0" fontId="2" fillId="0" borderId="0" xfId="0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7" fillId="4" borderId="0" xfId="0" applyFont="1" applyFill="1" applyBorder="1" applyAlignment="1">
      <alignment horizontal="right"/>
    </xf>
    <xf numFmtId="2" fontId="7" fillId="4" borderId="0" xfId="0" applyNumberFormat="1" applyFont="1" applyFill="1" applyBorder="1" applyAlignment="1">
      <alignment horizontal="right"/>
    </xf>
    <xf numFmtId="2" fontId="3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2" fontId="0" fillId="2" borderId="0" xfId="0" applyNumberFormat="1" applyFill="1"/>
    <xf numFmtId="0" fontId="0" fillId="5" borderId="0" xfId="0" applyFill="1"/>
    <xf numFmtId="2" fontId="3" fillId="5" borderId="0" xfId="0" applyNumberFormat="1" applyFont="1" applyFill="1" applyAlignment="1">
      <alignment horizontal="center"/>
    </xf>
    <xf numFmtId="2" fontId="4" fillId="5" borderId="0" xfId="0" applyNumberFormat="1" applyFont="1" applyFill="1" applyAlignment="1">
      <alignment horizontal="center"/>
    </xf>
    <xf numFmtId="2" fontId="5" fillId="5" borderId="0" xfId="0" applyNumberFormat="1" applyFont="1" applyFill="1" applyAlignment="1">
      <alignment horizontal="center"/>
    </xf>
    <xf numFmtId="2" fontId="0" fillId="5" borderId="0" xfId="0" applyNumberFormat="1" applyFill="1"/>
    <xf numFmtId="0" fontId="2" fillId="5" borderId="0" xfId="0" applyFont="1" applyFill="1"/>
    <xf numFmtId="2" fontId="0" fillId="0" borderId="0" xfId="0" applyNumberFormat="1" applyFont="1"/>
    <xf numFmtId="164" fontId="9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6744750656167981E-2"/>
                  <c:y val="-0.2914935112277631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'whole region'!$K$227:$K$275</c:f>
              <c:numCache>
                <c:formatCode>General</c:formatCode>
                <c:ptCount val="49"/>
                <c:pt idx="0">
                  <c:v>1.4</c:v>
                </c:pt>
                <c:pt idx="1">
                  <c:v>-1.26</c:v>
                </c:pt>
                <c:pt idx="2">
                  <c:v>0.83</c:v>
                </c:pt>
                <c:pt idx="3">
                  <c:v>0.18</c:v>
                </c:pt>
                <c:pt idx="4">
                  <c:v>0.13</c:v>
                </c:pt>
                <c:pt idx="5">
                  <c:v>-2.54</c:v>
                </c:pt>
                <c:pt idx="6">
                  <c:v>-1.73</c:v>
                </c:pt>
                <c:pt idx="7">
                  <c:v>1.52</c:v>
                </c:pt>
                <c:pt idx="8">
                  <c:v>-1.02</c:v>
                </c:pt>
                <c:pt idx="9">
                  <c:v>-0.37</c:v>
                </c:pt>
                <c:pt idx="10">
                  <c:v>-1.54</c:v>
                </c:pt>
                <c:pt idx="11">
                  <c:v>1.8</c:v>
                </c:pt>
                <c:pt idx="12">
                  <c:v>-2.38</c:v>
                </c:pt>
                <c:pt idx="13">
                  <c:v>-3.6</c:v>
                </c:pt>
                <c:pt idx="14">
                  <c:v>-2.86</c:v>
                </c:pt>
                <c:pt idx="15">
                  <c:v>-2.88</c:v>
                </c:pt>
                <c:pt idx="16">
                  <c:v>-1.69</c:v>
                </c:pt>
                <c:pt idx="17">
                  <c:v>1.28</c:v>
                </c:pt>
                <c:pt idx="18">
                  <c:v>-1.04</c:v>
                </c:pt>
                <c:pt idx="19">
                  <c:v>-4.8899999999999997</c:v>
                </c:pt>
                <c:pt idx="20">
                  <c:v>-1.89</c:v>
                </c:pt>
                <c:pt idx="21">
                  <c:v>-0.96</c:v>
                </c:pt>
                <c:pt idx="22">
                  <c:v>0.34</c:v>
                </c:pt>
                <c:pt idx="23">
                  <c:v>2.52</c:v>
                </c:pt>
                <c:pt idx="24">
                  <c:v>1.23</c:v>
                </c:pt>
                <c:pt idx="25">
                  <c:v>1.63</c:v>
                </c:pt>
                <c:pt idx="26">
                  <c:v>1.37</c:v>
                </c:pt>
                <c:pt idx="27">
                  <c:v>-2.14</c:v>
                </c:pt>
                <c:pt idx="28">
                  <c:v>0.17</c:v>
                </c:pt>
                <c:pt idx="29">
                  <c:v>-2.25</c:v>
                </c:pt>
                <c:pt idx="30">
                  <c:v>0.56000000000000005</c:v>
                </c:pt>
                <c:pt idx="31">
                  <c:v>2.0499999999999998</c:v>
                </c:pt>
                <c:pt idx="32">
                  <c:v>0.8</c:v>
                </c:pt>
                <c:pt idx="33">
                  <c:v>3.42</c:v>
                </c:pt>
                <c:pt idx="34">
                  <c:v>1.6</c:v>
                </c:pt>
                <c:pt idx="35">
                  <c:v>-0.63</c:v>
                </c:pt>
                <c:pt idx="36">
                  <c:v>0.5</c:v>
                </c:pt>
                <c:pt idx="37">
                  <c:v>-0.75</c:v>
                </c:pt>
                <c:pt idx="38">
                  <c:v>0.72</c:v>
                </c:pt>
                <c:pt idx="39">
                  <c:v>5.08</c:v>
                </c:pt>
                <c:pt idx="40">
                  <c:v>3.96</c:v>
                </c:pt>
                <c:pt idx="41">
                  <c:v>1.03</c:v>
                </c:pt>
                <c:pt idx="42">
                  <c:v>3.28</c:v>
                </c:pt>
                <c:pt idx="43">
                  <c:v>2.67</c:v>
                </c:pt>
                <c:pt idx="44">
                  <c:v>3.03</c:v>
                </c:pt>
                <c:pt idx="45">
                  <c:v>3.96</c:v>
                </c:pt>
                <c:pt idx="46">
                  <c:v>-3.78</c:v>
                </c:pt>
                <c:pt idx="47">
                  <c:v>-0.2</c:v>
                </c:pt>
                <c:pt idx="48">
                  <c:v>0.72</c:v>
                </c:pt>
              </c:numCache>
            </c:numRef>
          </c:xVal>
          <c:yVal>
            <c:numRef>
              <c:f>'whole region'!$Q$227:$Q$275</c:f>
              <c:numCache>
                <c:formatCode>0.00</c:formatCode>
                <c:ptCount val="49"/>
                <c:pt idx="0">
                  <c:v>0.92971932647232147</c:v>
                </c:pt>
                <c:pt idx="1">
                  <c:v>-0.48922131175552108</c:v>
                </c:pt>
                <c:pt idx="2">
                  <c:v>0.35210714213320404</c:v>
                </c:pt>
                <c:pt idx="3">
                  <c:v>0.2048737177106994</c:v>
                </c:pt>
                <c:pt idx="4">
                  <c:v>-0.56157459959506728</c:v>
                </c:pt>
                <c:pt idx="5">
                  <c:v>-1.3320623025063065</c:v>
                </c:pt>
                <c:pt idx="6">
                  <c:v>-0.74962763191253512</c:v>
                </c:pt>
                <c:pt idx="7">
                  <c:v>-0.73561288826518012</c:v>
                </c:pt>
                <c:pt idx="8">
                  <c:v>-1.0024002773137839</c:v>
                </c:pt>
                <c:pt idx="9">
                  <c:v>-0.39004702855209122</c:v>
                </c:pt>
                <c:pt idx="10">
                  <c:v>0.37480582878386987</c:v>
                </c:pt>
                <c:pt idx="11">
                  <c:v>0.44533221365632913</c:v>
                </c:pt>
                <c:pt idx="12">
                  <c:v>-0.8118612509577896</c:v>
                </c:pt>
                <c:pt idx="13">
                  <c:v>-0.90680554848500305</c:v>
                </c:pt>
                <c:pt idx="14">
                  <c:v>-1.5051475041044668</c:v>
                </c:pt>
                <c:pt idx="15">
                  <c:v>-0.95755015246318953</c:v>
                </c:pt>
                <c:pt idx="16">
                  <c:v>-0.53576953963540574</c:v>
                </c:pt>
                <c:pt idx="17">
                  <c:v>0.27180125383463977</c:v>
                </c:pt>
                <c:pt idx="18">
                  <c:v>-0.31362800657989715</c:v>
                </c:pt>
                <c:pt idx="19">
                  <c:v>-1.0269200727864709</c:v>
                </c:pt>
                <c:pt idx="20">
                  <c:v>-0.84402881015117615</c:v>
                </c:pt>
                <c:pt idx="21">
                  <c:v>-0.60012133987728389</c:v>
                </c:pt>
                <c:pt idx="22">
                  <c:v>0.25514543256766992</c:v>
                </c:pt>
                <c:pt idx="23">
                  <c:v>0.2778331524452618</c:v>
                </c:pt>
                <c:pt idx="24">
                  <c:v>0.16564403180897969</c:v>
                </c:pt>
                <c:pt idx="25">
                  <c:v>0.24984084646948887</c:v>
                </c:pt>
                <c:pt idx="26">
                  <c:v>-0.23829619109501796</c:v>
                </c:pt>
                <c:pt idx="27">
                  <c:v>-0.72489405671319107</c:v>
                </c:pt>
                <c:pt idx="28">
                  <c:v>-0.16060399004448631</c:v>
                </c:pt>
                <c:pt idx="29">
                  <c:v>-0.39826410226116266</c:v>
                </c:pt>
                <c:pt idx="30">
                  <c:v>-0.10361498790463651</c:v>
                </c:pt>
                <c:pt idx="31">
                  <c:v>-0.16815547762638847</c:v>
                </c:pt>
                <c:pt idx="32">
                  <c:v>-0.11951810766028785</c:v>
                </c:pt>
                <c:pt idx="33">
                  <c:v>0.37668644161927906</c:v>
                </c:pt>
                <c:pt idx="34">
                  <c:v>-0.1784631079752026</c:v>
                </c:pt>
                <c:pt idx="35">
                  <c:v>-6.1488690743724352E-2</c:v>
                </c:pt>
                <c:pt idx="36">
                  <c:v>-0.21199630626372964</c:v>
                </c:pt>
                <c:pt idx="37">
                  <c:v>-0.98604029412816141</c:v>
                </c:pt>
                <c:pt idx="38">
                  <c:v>1.1138790198689845</c:v>
                </c:pt>
                <c:pt idx="39">
                  <c:v>1.1045161092994682</c:v>
                </c:pt>
                <c:pt idx="40">
                  <c:v>1.3925674573687932</c:v>
                </c:pt>
                <c:pt idx="41">
                  <c:v>1.4267309318464674</c:v>
                </c:pt>
                <c:pt idx="42">
                  <c:v>1.3657412798058193</c:v>
                </c:pt>
                <c:pt idx="43">
                  <c:v>-0.27742815555840206</c:v>
                </c:pt>
                <c:pt idx="44">
                  <c:v>1.2411803675526545</c:v>
                </c:pt>
                <c:pt idx="45">
                  <c:v>1.9034656991940591</c:v>
                </c:pt>
                <c:pt idx="46">
                  <c:v>-0.74288416635865362</c:v>
                </c:pt>
                <c:pt idx="47">
                  <c:v>0.62350860738013925</c:v>
                </c:pt>
                <c:pt idx="48">
                  <c:v>1.7189929141095202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289256"/>
        <c:axId val="576286512"/>
      </c:scatterChart>
      <c:valAx>
        <c:axId val="576289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76286512"/>
        <c:crossesAt val="-2"/>
        <c:crossBetween val="midCat"/>
      </c:valAx>
      <c:valAx>
        <c:axId val="576286512"/>
        <c:scaling>
          <c:orientation val="minMax"/>
          <c:max val="2.5"/>
          <c:min val="-2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6289256"/>
        <c:crossesAt val="-6"/>
        <c:crossBetween val="midCat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0533683289588801E-2"/>
                  <c:y val="-0.3920640128317293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'whole region'!$K$252:$K$257</c:f>
              <c:numCache>
                <c:formatCode>General</c:formatCode>
                <c:ptCount val="6"/>
                <c:pt idx="0">
                  <c:v>1.63</c:v>
                </c:pt>
                <c:pt idx="1">
                  <c:v>1.37</c:v>
                </c:pt>
                <c:pt idx="2">
                  <c:v>-2.14</c:v>
                </c:pt>
                <c:pt idx="3">
                  <c:v>0.17</c:v>
                </c:pt>
                <c:pt idx="4">
                  <c:v>-2.25</c:v>
                </c:pt>
                <c:pt idx="5">
                  <c:v>0.56000000000000005</c:v>
                </c:pt>
              </c:numCache>
            </c:numRef>
          </c:xVal>
          <c:yVal>
            <c:numRef>
              <c:f>'whole region'!$AI$252:$AI$257</c:f>
              <c:numCache>
                <c:formatCode>0.00</c:formatCode>
                <c:ptCount val="6"/>
                <c:pt idx="0">
                  <c:v>-12.258333333333333</c:v>
                </c:pt>
                <c:pt idx="1">
                  <c:v>-12.15</c:v>
                </c:pt>
                <c:pt idx="3">
                  <c:v>-12.65</c:v>
                </c:pt>
                <c:pt idx="4">
                  <c:v>-12.766666666666667</c:v>
                </c:pt>
                <c:pt idx="5">
                  <c:v>-12.566666666666668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288864"/>
        <c:axId val="576297880"/>
      </c:scatterChart>
      <c:valAx>
        <c:axId val="57628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76297880"/>
        <c:crossesAt val="-13"/>
        <c:crossBetween val="midCat"/>
        <c:majorUnit val="1"/>
      </c:valAx>
      <c:valAx>
        <c:axId val="576297880"/>
        <c:scaling>
          <c:orientation val="minMax"/>
          <c:max val="-12"/>
          <c:min val="-13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6288864"/>
        <c:crossesAt val="-3"/>
        <c:crossBetween val="midCat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6744750656167981E-2"/>
                  <c:y val="-0.2914935112277631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'whole region'!$O$227:$O$275</c:f>
              <c:numCache>
                <c:formatCode>0.00</c:formatCode>
                <c:ptCount val="49"/>
                <c:pt idx="1">
                  <c:v>-1.26</c:v>
                </c:pt>
                <c:pt idx="5">
                  <c:v>-2.54</c:v>
                </c:pt>
                <c:pt idx="6">
                  <c:v>-1.73</c:v>
                </c:pt>
                <c:pt idx="8">
                  <c:v>-1.02</c:v>
                </c:pt>
                <c:pt idx="12">
                  <c:v>-2.38</c:v>
                </c:pt>
                <c:pt idx="13">
                  <c:v>-3.6</c:v>
                </c:pt>
                <c:pt idx="14">
                  <c:v>-2.86</c:v>
                </c:pt>
                <c:pt idx="15">
                  <c:v>-2.88</c:v>
                </c:pt>
                <c:pt idx="16">
                  <c:v>-1.69</c:v>
                </c:pt>
                <c:pt idx="18">
                  <c:v>-1.04</c:v>
                </c:pt>
                <c:pt idx="19">
                  <c:v>-4.8899999999999997</c:v>
                </c:pt>
                <c:pt idx="20">
                  <c:v>-1.89</c:v>
                </c:pt>
                <c:pt idx="21">
                  <c:v>-0.96</c:v>
                </c:pt>
                <c:pt idx="23">
                  <c:v>2.52</c:v>
                </c:pt>
                <c:pt idx="28">
                  <c:v>0.17</c:v>
                </c:pt>
                <c:pt idx="35">
                  <c:v>-0.63</c:v>
                </c:pt>
                <c:pt idx="38">
                  <c:v>0.72</c:v>
                </c:pt>
                <c:pt idx="40">
                  <c:v>3.96</c:v>
                </c:pt>
                <c:pt idx="41">
                  <c:v>1.03</c:v>
                </c:pt>
                <c:pt idx="44">
                  <c:v>3.03</c:v>
                </c:pt>
                <c:pt idx="46">
                  <c:v>-3.78</c:v>
                </c:pt>
                <c:pt idx="47">
                  <c:v>-0.2</c:v>
                </c:pt>
                <c:pt idx="48">
                  <c:v>0.72</c:v>
                </c:pt>
              </c:numCache>
            </c:numRef>
          </c:xVal>
          <c:yVal>
            <c:numRef>
              <c:f>'whole region'!$Q$227:$Q$275</c:f>
              <c:numCache>
                <c:formatCode>0.00</c:formatCode>
                <c:ptCount val="49"/>
                <c:pt idx="0">
                  <c:v>0.92971932647232147</c:v>
                </c:pt>
                <c:pt idx="1">
                  <c:v>-0.48922131175552108</c:v>
                </c:pt>
                <c:pt idx="2">
                  <c:v>0.35210714213320404</c:v>
                </c:pt>
                <c:pt idx="3">
                  <c:v>0.2048737177106994</c:v>
                </c:pt>
                <c:pt idx="4">
                  <c:v>-0.56157459959506728</c:v>
                </c:pt>
                <c:pt idx="5">
                  <c:v>-1.3320623025063065</c:v>
                </c:pt>
                <c:pt idx="6">
                  <c:v>-0.74962763191253512</c:v>
                </c:pt>
                <c:pt idx="7">
                  <c:v>-0.73561288826518012</c:v>
                </c:pt>
                <c:pt idx="8">
                  <c:v>-1.0024002773137839</c:v>
                </c:pt>
                <c:pt idx="9">
                  <c:v>-0.39004702855209122</c:v>
                </c:pt>
                <c:pt idx="10">
                  <c:v>0.37480582878386987</c:v>
                </c:pt>
                <c:pt idx="11">
                  <c:v>0.44533221365632913</c:v>
                </c:pt>
                <c:pt idx="12">
                  <c:v>-0.8118612509577896</c:v>
                </c:pt>
                <c:pt idx="13">
                  <c:v>-0.90680554848500305</c:v>
                </c:pt>
                <c:pt idx="14">
                  <c:v>-1.5051475041044668</c:v>
                </c:pt>
                <c:pt idx="15">
                  <c:v>-0.95755015246318953</c:v>
                </c:pt>
                <c:pt idx="16">
                  <c:v>-0.53576953963540574</c:v>
                </c:pt>
                <c:pt idx="17">
                  <c:v>0.27180125383463977</c:v>
                </c:pt>
                <c:pt idx="18">
                  <c:v>-0.31362800657989715</c:v>
                </c:pt>
                <c:pt idx="19">
                  <c:v>-1.0269200727864709</c:v>
                </c:pt>
                <c:pt idx="20">
                  <c:v>-0.84402881015117615</c:v>
                </c:pt>
                <c:pt idx="21">
                  <c:v>-0.60012133987728389</c:v>
                </c:pt>
                <c:pt idx="22">
                  <c:v>0.25514543256766992</c:v>
                </c:pt>
                <c:pt idx="23">
                  <c:v>0.2778331524452618</c:v>
                </c:pt>
                <c:pt idx="24">
                  <c:v>0.16564403180897969</c:v>
                </c:pt>
                <c:pt idx="25">
                  <c:v>0.24984084646948887</c:v>
                </c:pt>
                <c:pt idx="26">
                  <c:v>-0.23829619109501796</c:v>
                </c:pt>
                <c:pt idx="27">
                  <c:v>-0.72489405671319107</c:v>
                </c:pt>
                <c:pt idx="28">
                  <c:v>-0.16060399004448631</c:v>
                </c:pt>
                <c:pt idx="29">
                  <c:v>-0.39826410226116266</c:v>
                </c:pt>
                <c:pt idx="30">
                  <c:v>-0.10361498790463651</c:v>
                </c:pt>
                <c:pt idx="31">
                  <c:v>-0.16815547762638847</c:v>
                </c:pt>
                <c:pt idx="32">
                  <c:v>-0.11951810766028785</c:v>
                </c:pt>
                <c:pt idx="33">
                  <c:v>0.37668644161927906</c:v>
                </c:pt>
                <c:pt idx="34">
                  <c:v>-0.1784631079752026</c:v>
                </c:pt>
                <c:pt idx="35">
                  <c:v>-6.1488690743724352E-2</c:v>
                </c:pt>
                <c:pt idx="36">
                  <c:v>-0.21199630626372964</c:v>
                </c:pt>
                <c:pt idx="37">
                  <c:v>-0.98604029412816141</c:v>
                </c:pt>
                <c:pt idx="38">
                  <c:v>1.1138790198689845</c:v>
                </c:pt>
                <c:pt idx="39">
                  <c:v>1.1045161092994682</c:v>
                </c:pt>
                <c:pt idx="40">
                  <c:v>1.3925674573687932</c:v>
                </c:pt>
                <c:pt idx="41">
                  <c:v>1.4267309318464674</c:v>
                </c:pt>
                <c:pt idx="42">
                  <c:v>1.3657412798058193</c:v>
                </c:pt>
                <c:pt idx="43">
                  <c:v>-0.27742815555840206</c:v>
                </c:pt>
                <c:pt idx="44">
                  <c:v>1.2411803675526545</c:v>
                </c:pt>
                <c:pt idx="45">
                  <c:v>1.9034656991940591</c:v>
                </c:pt>
                <c:pt idx="46">
                  <c:v>-0.74288416635865362</c:v>
                </c:pt>
                <c:pt idx="47">
                  <c:v>0.62350860738013925</c:v>
                </c:pt>
                <c:pt idx="48">
                  <c:v>1.7189929141095202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293960"/>
        <c:axId val="576296704"/>
      </c:scatterChart>
      <c:valAx>
        <c:axId val="576293960"/>
        <c:scaling>
          <c:orientation val="minMax"/>
          <c:max val="6"/>
          <c:min val="-6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76296704"/>
        <c:crossesAt val="-2"/>
        <c:crossBetween val="midCat"/>
        <c:majorUnit val="2"/>
      </c:valAx>
      <c:valAx>
        <c:axId val="576296704"/>
        <c:scaling>
          <c:orientation val="minMax"/>
          <c:max val="2.5"/>
          <c:min val="-2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6293960"/>
        <c:crossesAt val="-6"/>
        <c:crossBetween val="midCat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alpha val="99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6744750656167981E-2"/>
                  <c:y val="-0.2914935112277631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'whole region'!$P$227:$P$275</c:f>
              <c:numCache>
                <c:formatCode>0.00</c:formatCode>
                <c:ptCount val="49"/>
                <c:pt idx="0">
                  <c:v>1.4</c:v>
                </c:pt>
                <c:pt idx="2">
                  <c:v>0.83</c:v>
                </c:pt>
                <c:pt idx="3">
                  <c:v>0.18</c:v>
                </c:pt>
                <c:pt idx="4">
                  <c:v>0.13</c:v>
                </c:pt>
                <c:pt idx="7">
                  <c:v>1.52</c:v>
                </c:pt>
                <c:pt idx="9">
                  <c:v>-0.37</c:v>
                </c:pt>
                <c:pt idx="10">
                  <c:v>-1.54</c:v>
                </c:pt>
                <c:pt idx="11">
                  <c:v>1.8</c:v>
                </c:pt>
                <c:pt idx="17">
                  <c:v>1.28</c:v>
                </c:pt>
                <c:pt idx="22">
                  <c:v>0.34</c:v>
                </c:pt>
                <c:pt idx="24">
                  <c:v>1.23</c:v>
                </c:pt>
                <c:pt idx="25">
                  <c:v>1.63</c:v>
                </c:pt>
                <c:pt idx="26">
                  <c:v>1.37</c:v>
                </c:pt>
                <c:pt idx="27">
                  <c:v>-2.14</c:v>
                </c:pt>
                <c:pt idx="29">
                  <c:v>-2.25</c:v>
                </c:pt>
                <c:pt idx="30">
                  <c:v>0.56000000000000005</c:v>
                </c:pt>
                <c:pt idx="31">
                  <c:v>2.0499999999999998</c:v>
                </c:pt>
                <c:pt idx="32">
                  <c:v>0.8</c:v>
                </c:pt>
                <c:pt idx="33">
                  <c:v>3.42</c:v>
                </c:pt>
                <c:pt idx="34">
                  <c:v>1.6</c:v>
                </c:pt>
                <c:pt idx="36">
                  <c:v>0.5</c:v>
                </c:pt>
                <c:pt idx="37">
                  <c:v>-0.75</c:v>
                </c:pt>
                <c:pt idx="39">
                  <c:v>5.08</c:v>
                </c:pt>
                <c:pt idx="42">
                  <c:v>3.28</c:v>
                </c:pt>
                <c:pt idx="43">
                  <c:v>2.67</c:v>
                </c:pt>
                <c:pt idx="45">
                  <c:v>3.96</c:v>
                </c:pt>
              </c:numCache>
            </c:numRef>
          </c:xVal>
          <c:yVal>
            <c:numRef>
              <c:f>'whole region'!$Q$227:$Q$275</c:f>
              <c:numCache>
                <c:formatCode>0.00</c:formatCode>
                <c:ptCount val="49"/>
                <c:pt idx="0">
                  <c:v>0.92971932647232147</c:v>
                </c:pt>
                <c:pt idx="1">
                  <c:v>-0.48922131175552108</c:v>
                </c:pt>
                <c:pt idx="2">
                  <c:v>0.35210714213320404</c:v>
                </c:pt>
                <c:pt idx="3">
                  <c:v>0.2048737177106994</c:v>
                </c:pt>
                <c:pt idx="4">
                  <c:v>-0.56157459959506728</c:v>
                </c:pt>
                <c:pt idx="5">
                  <c:v>-1.3320623025063065</c:v>
                </c:pt>
                <c:pt idx="6">
                  <c:v>-0.74962763191253512</c:v>
                </c:pt>
                <c:pt idx="7">
                  <c:v>-0.73561288826518012</c:v>
                </c:pt>
                <c:pt idx="8">
                  <c:v>-1.0024002773137839</c:v>
                </c:pt>
                <c:pt idx="9">
                  <c:v>-0.39004702855209122</c:v>
                </c:pt>
                <c:pt idx="10">
                  <c:v>0.37480582878386987</c:v>
                </c:pt>
                <c:pt idx="11">
                  <c:v>0.44533221365632913</c:v>
                </c:pt>
                <c:pt idx="12">
                  <c:v>-0.8118612509577896</c:v>
                </c:pt>
                <c:pt idx="13">
                  <c:v>-0.90680554848500305</c:v>
                </c:pt>
                <c:pt idx="14">
                  <c:v>-1.5051475041044668</c:v>
                </c:pt>
                <c:pt idx="15">
                  <c:v>-0.95755015246318953</c:v>
                </c:pt>
                <c:pt idx="16">
                  <c:v>-0.53576953963540574</c:v>
                </c:pt>
                <c:pt idx="17">
                  <c:v>0.27180125383463977</c:v>
                </c:pt>
                <c:pt idx="18">
                  <c:v>-0.31362800657989715</c:v>
                </c:pt>
                <c:pt idx="19">
                  <c:v>-1.0269200727864709</c:v>
                </c:pt>
                <c:pt idx="20">
                  <c:v>-0.84402881015117615</c:v>
                </c:pt>
                <c:pt idx="21">
                  <c:v>-0.60012133987728389</c:v>
                </c:pt>
                <c:pt idx="22">
                  <c:v>0.25514543256766992</c:v>
                </c:pt>
                <c:pt idx="23">
                  <c:v>0.2778331524452618</c:v>
                </c:pt>
                <c:pt idx="24">
                  <c:v>0.16564403180897969</c:v>
                </c:pt>
                <c:pt idx="25">
                  <c:v>0.24984084646948887</c:v>
                </c:pt>
                <c:pt idx="26">
                  <c:v>-0.23829619109501796</c:v>
                </c:pt>
                <c:pt idx="27">
                  <c:v>-0.72489405671319107</c:v>
                </c:pt>
                <c:pt idx="28">
                  <c:v>-0.16060399004448631</c:v>
                </c:pt>
                <c:pt idx="29">
                  <c:v>-0.39826410226116266</c:v>
                </c:pt>
                <c:pt idx="30">
                  <c:v>-0.10361498790463651</c:v>
                </c:pt>
                <c:pt idx="31">
                  <c:v>-0.16815547762638847</c:v>
                </c:pt>
                <c:pt idx="32">
                  <c:v>-0.11951810766028785</c:v>
                </c:pt>
                <c:pt idx="33">
                  <c:v>0.37668644161927906</c:v>
                </c:pt>
                <c:pt idx="34">
                  <c:v>-0.1784631079752026</c:v>
                </c:pt>
                <c:pt idx="35">
                  <c:v>-6.1488690743724352E-2</c:v>
                </c:pt>
                <c:pt idx="36">
                  <c:v>-0.21199630626372964</c:v>
                </c:pt>
                <c:pt idx="37">
                  <c:v>-0.98604029412816141</c:v>
                </c:pt>
                <c:pt idx="38">
                  <c:v>1.1138790198689845</c:v>
                </c:pt>
                <c:pt idx="39">
                  <c:v>1.1045161092994682</c:v>
                </c:pt>
                <c:pt idx="40">
                  <c:v>1.3925674573687932</c:v>
                </c:pt>
                <c:pt idx="41">
                  <c:v>1.4267309318464674</c:v>
                </c:pt>
                <c:pt idx="42">
                  <c:v>1.3657412798058193</c:v>
                </c:pt>
                <c:pt idx="43">
                  <c:v>-0.27742815555840206</c:v>
                </c:pt>
                <c:pt idx="44">
                  <c:v>1.2411803675526545</c:v>
                </c:pt>
                <c:pt idx="45">
                  <c:v>1.9034656991940591</c:v>
                </c:pt>
                <c:pt idx="46">
                  <c:v>-0.74288416635865362</c:v>
                </c:pt>
                <c:pt idx="47">
                  <c:v>0.62350860738013925</c:v>
                </c:pt>
                <c:pt idx="48">
                  <c:v>1.7189929141095202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291608"/>
        <c:axId val="576292000"/>
      </c:scatterChart>
      <c:valAx>
        <c:axId val="576291608"/>
        <c:scaling>
          <c:orientation val="minMax"/>
          <c:min val="-6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76292000"/>
        <c:crossesAt val="-2"/>
        <c:crossBetween val="midCat"/>
      </c:valAx>
      <c:valAx>
        <c:axId val="576292000"/>
        <c:scaling>
          <c:orientation val="minMax"/>
          <c:max val="2.5"/>
          <c:min val="-2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6291608"/>
        <c:crossesAt val="-6"/>
        <c:crossBetween val="midCat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0533683289588801E-2"/>
                  <c:y val="-0.3920640128317293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'whole region'!$K$252:$K$257</c:f>
              <c:numCache>
                <c:formatCode>General</c:formatCode>
                <c:ptCount val="6"/>
                <c:pt idx="0">
                  <c:v>1.63</c:v>
                </c:pt>
                <c:pt idx="1">
                  <c:v>1.37</c:v>
                </c:pt>
                <c:pt idx="2">
                  <c:v>-2.14</c:v>
                </c:pt>
                <c:pt idx="3">
                  <c:v>0.17</c:v>
                </c:pt>
                <c:pt idx="4">
                  <c:v>-2.25</c:v>
                </c:pt>
                <c:pt idx="5">
                  <c:v>0.56000000000000005</c:v>
                </c:pt>
              </c:numCache>
            </c:numRef>
          </c:xVal>
          <c:yVal>
            <c:numRef>
              <c:f>'whole region'!$AJ$252:$AJ$257</c:f>
              <c:numCache>
                <c:formatCode>0.00</c:formatCode>
                <c:ptCount val="6"/>
                <c:pt idx="0">
                  <c:v>-10.357004048582995</c:v>
                </c:pt>
                <c:pt idx="1">
                  <c:v>-9.542427509293681</c:v>
                </c:pt>
                <c:pt idx="2">
                  <c:v>-14.095836431226767</c:v>
                </c:pt>
                <c:pt idx="3">
                  <c:v>-12.503122676579927</c:v>
                </c:pt>
                <c:pt idx="4">
                  <c:v>-13.160966542750931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289648"/>
        <c:axId val="576290432"/>
      </c:scatterChart>
      <c:valAx>
        <c:axId val="57628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76290432"/>
        <c:crossesAt val="-15"/>
        <c:crossBetween val="midCat"/>
        <c:majorUnit val="1"/>
      </c:valAx>
      <c:valAx>
        <c:axId val="576290432"/>
        <c:scaling>
          <c:orientation val="minMax"/>
          <c:max val="-9"/>
          <c:min val="-15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6289648"/>
        <c:crossesAt val="-3"/>
        <c:crossBetween val="midCat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4202537182852141E-2"/>
                  <c:y val="-0.5681415864683581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'loc-specific'!$B$226:$B$275</c:f>
              <c:numCache>
                <c:formatCode>General</c:formatCode>
                <c:ptCount val="50"/>
                <c:pt idx="0">
                  <c:v>1.87</c:v>
                </c:pt>
                <c:pt idx="1">
                  <c:v>1.4</c:v>
                </c:pt>
                <c:pt idx="2">
                  <c:v>-1.26</c:v>
                </c:pt>
                <c:pt idx="3">
                  <c:v>0.83</c:v>
                </c:pt>
                <c:pt idx="4">
                  <c:v>0.18</c:v>
                </c:pt>
                <c:pt idx="5">
                  <c:v>0.13</c:v>
                </c:pt>
                <c:pt idx="6">
                  <c:v>-2.54</c:v>
                </c:pt>
                <c:pt idx="7">
                  <c:v>-1.73</c:v>
                </c:pt>
                <c:pt idx="8">
                  <c:v>1.52</c:v>
                </c:pt>
                <c:pt idx="9">
                  <c:v>-1.02</c:v>
                </c:pt>
                <c:pt idx="10">
                  <c:v>-0.37</c:v>
                </c:pt>
                <c:pt idx="11">
                  <c:v>-1.54</c:v>
                </c:pt>
                <c:pt idx="12">
                  <c:v>1.8</c:v>
                </c:pt>
                <c:pt idx="13">
                  <c:v>-2.38</c:v>
                </c:pt>
                <c:pt idx="14">
                  <c:v>-3.6</c:v>
                </c:pt>
                <c:pt idx="15">
                  <c:v>-2.86</c:v>
                </c:pt>
                <c:pt idx="16">
                  <c:v>-2.88</c:v>
                </c:pt>
                <c:pt idx="17">
                  <c:v>-1.69</c:v>
                </c:pt>
                <c:pt idx="18">
                  <c:v>1.28</c:v>
                </c:pt>
                <c:pt idx="19">
                  <c:v>-1.04</c:v>
                </c:pt>
                <c:pt idx="20">
                  <c:v>-4.8899999999999997</c:v>
                </c:pt>
                <c:pt idx="21">
                  <c:v>-1.89</c:v>
                </c:pt>
                <c:pt idx="22">
                  <c:v>-0.96</c:v>
                </c:pt>
                <c:pt idx="23">
                  <c:v>0.34</c:v>
                </c:pt>
                <c:pt idx="24">
                  <c:v>2.52</c:v>
                </c:pt>
                <c:pt idx="25">
                  <c:v>1.23</c:v>
                </c:pt>
                <c:pt idx="26">
                  <c:v>1.63</c:v>
                </c:pt>
                <c:pt idx="27">
                  <c:v>1.37</c:v>
                </c:pt>
                <c:pt idx="28">
                  <c:v>-2.14</c:v>
                </c:pt>
                <c:pt idx="29">
                  <c:v>0.17</c:v>
                </c:pt>
                <c:pt idx="30">
                  <c:v>-2.25</c:v>
                </c:pt>
                <c:pt idx="31">
                  <c:v>0.56000000000000005</c:v>
                </c:pt>
                <c:pt idx="32">
                  <c:v>2.0499999999999998</c:v>
                </c:pt>
                <c:pt idx="33">
                  <c:v>0.8</c:v>
                </c:pt>
                <c:pt idx="34">
                  <c:v>3.42</c:v>
                </c:pt>
                <c:pt idx="35">
                  <c:v>1.6</c:v>
                </c:pt>
                <c:pt idx="36">
                  <c:v>-0.63</c:v>
                </c:pt>
                <c:pt idx="37">
                  <c:v>0.5</c:v>
                </c:pt>
                <c:pt idx="38">
                  <c:v>-0.75</c:v>
                </c:pt>
                <c:pt idx="39">
                  <c:v>0.72</c:v>
                </c:pt>
                <c:pt idx="40">
                  <c:v>5.08</c:v>
                </c:pt>
                <c:pt idx="41">
                  <c:v>3.96</c:v>
                </c:pt>
                <c:pt idx="42">
                  <c:v>1.03</c:v>
                </c:pt>
                <c:pt idx="43">
                  <c:v>3.28</c:v>
                </c:pt>
                <c:pt idx="44">
                  <c:v>2.67</c:v>
                </c:pt>
                <c:pt idx="45">
                  <c:v>3.03</c:v>
                </c:pt>
                <c:pt idx="46">
                  <c:v>3.96</c:v>
                </c:pt>
                <c:pt idx="47">
                  <c:v>-3.78</c:v>
                </c:pt>
                <c:pt idx="48">
                  <c:v>-0.2</c:v>
                </c:pt>
                <c:pt idx="49">
                  <c:v>0.72</c:v>
                </c:pt>
              </c:numCache>
            </c:numRef>
          </c:xVal>
          <c:yVal>
            <c:numRef>
              <c:f>'loc-specific'!$J$226:$J$275</c:f>
              <c:numCache>
                <c:formatCode>0.00</c:formatCode>
                <c:ptCount val="50"/>
                <c:pt idx="1">
                  <c:v>-11.734890939002518</c:v>
                </c:pt>
                <c:pt idx="2">
                  <c:v>-12.445388042492656</c:v>
                </c:pt>
                <c:pt idx="3">
                  <c:v>-11.885123107858258</c:v>
                </c:pt>
                <c:pt idx="4">
                  <c:v>-11.991052508757056</c:v>
                </c:pt>
                <c:pt idx="5">
                  <c:v>-12.419094981881052</c:v>
                </c:pt>
                <c:pt idx="6">
                  <c:v>-13.027023267748525</c:v>
                </c:pt>
                <c:pt idx="7">
                  <c:v>-12.433936956300823</c:v>
                </c:pt>
                <c:pt idx="8">
                  <c:v>-12.501654120653939</c:v>
                </c:pt>
                <c:pt idx="9">
                  <c:v>-12.908668724716119</c:v>
                </c:pt>
                <c:pt idx="10">
                  <c:v>-12.717301918253018</c:v>
                </c:pt>
                <c:pt idx="11">
                  <c:v>-12.386062636526415</c:v>
                </c:pt>
                <c:pt idx="12">
                  <c:v>-12.264879536438043</c:v>
                </c:pt>
                <c:pt idx="13">
                  <c:v>-12.564254154918716</c:v>
                </c:pt>
                <c:pt idx="14">
                  <c:v>-12.523127987413631</c:v>
                </c:pt>
                <c:pt idx="15">
                  <c:v>-12.812372935178219</c:v>
                </c:pt>
                <c:pt idx="16">
                  <c:v>-12.620851805625419</c:v>
                </c:pt>
                <c:pt idx="17">
                  <c:v>-12.427230108635902</c:v>
                </c:pt>
                <c:pt idx="18">
                  <c:v>-11.901165931947373</c:v>
                </c:pt>
                <c:pt idx="19">
                  <c:v>-12.421312668230378</c:v>
                </c:pt>
                <c:pt idx="20">
                  <c:v>-12.844875785021893</c:v>
                </c:pt>
                <c:pt idx="21">
                  <c:v>-12.863558913297792</c:v>
                </c:pt>
                <c:pt idx="22">
                  <c:v>-12.644933727824991</c:v>
                </c:pt>
                <c:pt idx="23">
                  <c:v>-12.335499672474839</c:v>
                </c:pt>
                <c:pt idx="24">
                  <c:v>-12.391164985050619</c:v>
                </c:pt>
                <c:pt idx="25">
                  <c:v>-12.641045096586284</c:v>
                </c:pt>
                <c:pt idx="26">
                  <c:v>-12.477051857124701</c:v>
                </c:pt>
                <c:pt idx="27">
                  <c:v>-12.421446515952297</c:v>
                </c:pt>
                <c:pt idx="28">
                  <c:v>-12.614559163644163</c:v>
                </c:pt>
                <c:pt idx="29">
                  <c:v>-12.323407136870475</c:v>
                </c:pt>
                <c:pt idx="30">
                  <c:v>-12.568743638553659</c:v>
                </c:pt>
                <c:pt idx="31">
                  <c:v>-12.338044629359114</c:v>
                </c:pt>
                <c:pt idx="32">
                  <c:v>-12.287567523784453</c:v>
                </c:pt>
                <c:pt idx="33">
                  <c:v>-12.270805901962449</c:v>
                </c:pt>
                <c:pt idx="34">
                  <c:v>-12.076891096057448</c:v>
                </c:pt>
                <c:pt idx="35">
                  <c:v>-12.364666115273939</c:v>
                </c:pt>
                <c:pt idx="36">
                  <c:v>-12.489103440413919</c:v>
                </c:pt>
                <c:pt idx="37">
                  <c:v>-12.521469558782076</c:v>
                </c:pt>
                <c:pt idx="38">
                  <c:v>-12.929561349503414</c:v>
                </c:pt>
                <c:pt idx="39">
                  <c:v>-12.078898818227556</c:v>
                </c:pt>
                <c:pt idx="40">
                  <c:v>-11.808358095943733</c:v>
                </c:pt>
                <c:pt idx="41">
                  <c:v>-11.632161753044677</c:v>
                </c:pt>
                <c:pt idx="42">
                  <c:v>-11.653396318001992</c:v>
                </c:pt>
                <c:pt idx="43">
                  <c:v>-11.758836271416659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291216"/>
        <c:axId val="576292784"/>
      </c:scatterChart>
      <c:valAx>
        <c:axId val="576291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576292784"/>
        <c:crosses val="autoZero"/>
        <c:crossBetween val="midCat"/>
      </c:valAx>
      <c:valAx>
        <c:axId val="57629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629121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123825</xdr:colOff>
      <xdr:row>199</xdr:row>
      <xdr:rowOff>47625</xdr:rowOff>
    </xdr:from>
    <xdr:to>
      <xdr:col>24</xdr:col>
      <xdr:colOff>428625</xdr:colOff>
      <xdr:row>214</xdr:row>
      <xdr:rowOff>28575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227</xdr:row>
      <xdr:rowOff>0</xdr:rowOff>
    </xdr:from>
    <xdr:to>
      <xdr:col>33</xdr:col>
      <xdr:colOff>304800</xdr:colOff>
      <xdr:row>241</xdr:row>
      <xdr:rowOff>161925</xdr:rowOff>
    </xdr:to>
    <xdr:graphicFrame macro="">
      <xdr:nvGraphicFramePr>
        <xdr:cNvPr id="102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216</xdr:row>
      <xdr:rowOff>0</xdr:rowOff>
    </xdr:from>
    <xdr:to>
      <xdr:col>24</xdr:col>
      <xdr:colOff>304800</xdr:colOff>
      <xdr:row>230</xdr:row>
      <xdr:rowOff>161925</xdr:rowOff>
    </xdr:to>
    <xdr:graphicFrame macro="">
      <xdr:nvGraphicFramePr>
        <xdr:cNvPr id="102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231</xdr:row>
      <xdr:rowOff>0</xdr:rowOff>
    </xdr:from>
    <xdr:to>
      <xdr:col>24</xdr:col>
      <xdr:colOff>304800</xdr:colOff>
      <xdr:row>245</xdr:row>
      <xdr:rowOff>161925</xdr:rowOff>
    </xdr:to>
    <xdr:graphicFrame macro="">
      <xdr:nvGraphicFramePr>
        <xdr:cNvPr id="102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0</xdr:colOff>
      <xdr:row>227</xdr:row>
      <xdr:rowOff>0</xdr:rowOff>
    </xdr:from>
    <xdr:to>
      <xdr:col>41</xdr:col>
      <xdr:colOff>304800</xdr:colOff>
      <xdr:row>241</xdr:row>
      <xdr:rowOff>161925</xdr:rowOff>
    </xdr:to>
    <xdr:graphicFrame macro="">
      <xdr:nvGraphicFramePr>
        <xdr:cNvPr id="1029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600075</xdr:colOff>
      <xdr:row>256</xdr:row>
      <xdr:rowOff>171450</xdr:rowOff>
    </xdr:from>
    <xdr:to>
      <xdr:col>20</xdr:col>
      <xdr:colOff>295275</xdr:colOff>
      <xdr:row>271</xdr:row>
      <xdr:rowOff>152400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4"/>
  <sheetViews>
    <sheetView tabSelected="1" workbookViewId="0">
      <pane xSplit="1" ySplit="1" topLeftCell="AH231" activePane="bottomRight" state="frozen"/>
      <selection pane="topRight" activeCell="B1" sqref="B1"/>
      <selection pane="bottomLeft" activeCell="A2" sqref="A2"/>
      <selection pane="bottomRight" activeCell="AJ254" sqref="AJ254"/>
    </sheetView>
  </sheetViews>
  <sheetFormatPr defaultRowHeight="15" x14ac:dyDescent="0.25"/>
  <cols>
    <col min="2" max="2" width="16.85546875" style="9" bestFit="1" customWidth="1"/>
    <col min="3" max="3" width="17.28515625" style="10" bestFit="1" customWidth="1"/>
    <col min="4" max="4" width="15.85546875" style="5" bestFit="1" customWidth="1"/>
    <col min="6" max="6" width="16.85546875" style="9" bestFit="1" customWidth="1"/>
    <col min="7" max="7" width="17.28515625" style="10" bestFit="1" customWidth="1"/>
    <col min="8" max="8" width="15.85546875" style="5" bestFit="1" customWidth="1"/>
    <col min="11" max="14" width="8.7109375" style="12" customWidth="1"/>
    <col min="17" max="17" width="13.5703125" customWidth="1"/>
  </cols>
  <sheetData>
    <row r="1" spans="1:17" x14ac:dyDescent="0.25">
      <c r="A1" t="s">
        <v>0</v>
      </c>
      <c r="B1" s="3" t="s">
        <v>1</v>
      </c>
      <c r="C1" s="4" t="s">
        <v>2</v>
      </c>
      <c r="D1" s="5" t="s">
        <v>3</v>
      </c>
      <c r="F1" s="3" t="s">
        <v>5</v>
      </c>
      <c r="G1" s="4" t="s">
        <v>6</v>
      </c>
      <c r="H1" s="5" t="s">
        <v>7</v>
      </c>
      <c r="K1" s="12" t="s">
        <v>10</v>
      </c>
      <c r="L1" s="12" t="s">
        <v>48</v>
      </c>
      <c r="M1" s="12" t="s">
        <v>8</v>
      </c>
      <c r="N1" s="12" t="s">
        <v>9</v>
      </c>
      <c r="O1" s="12" t="s">
        <v>11</v>
      </c>
      <c r="P1" s="12" t="s">
        <v>12</v>
      </c>
      <c r="Q1" t="s">
        <v>4</v>
      </c>
    </row>
    <row r="2" spans="1:17" x14ac:dyDescent="0.25">
      <c r="A2">
        <v>1725</v>
      </c>
      <c r="B2" s="6"/>
      <c r="C2" s="7"/>
      <c r="D2" s="8"/>
      <c r="F2" s="6"/>
      <c r="G2" s="7"/>
      <c r="H2" s="8"/>
    </row>
    <row r="3" spans="1:17" x14ac:dyDescent="0.25">
      <c r="A3">
        <v>1726</v>
      </c>
    </row>
    <row r="4" spans="1:17" x14ac:dyDescent="0.25">
      <c r="A4">
        <v>1727</v>
      </c>
    </row>
    <row r="5" spans="1:17" x14ac:dyDescent="0.25">
      <c r="A5">
        <v>1728</v>
      </c>
    </row>
    <row r="6" spans="1:17" x14ac:dyDescent="0.25">
      <c r="A6">
        <v>1729</v>
      </c>
    </row>
    <row r="7" spans="1:17" x14ac:dyDescent="0.25">
      <c r="A7">
        <v>1730</v>
      </c>
    </row>
    <row r="8" spans="1:17" x14ac:dyDescent="0.25">
      <c r="A8">
        <v>1731</v>
      </c>
    </row>
    <row r="9" spans="1:17" x14ac:dyDescent="0.25">
      <c r="A9">
        <v>1732</v>
      </c>
    </row>
    <row r="10" spans="1:17" x14ac:dyDescent="0.25">
      <c r="A10">
        <v>1733</v>
      </c>
    </row>
    <row r="11" spans="1:17" x14ac:dyDescent="0.25">
      <c r="A11">
        <v>1734</v>
      </c>
    </row>
    <row r="12" spans="1:17" x14ac:dyDescent="0.25">
      <c r="A12">
        <v>1735</v>
      </c>
    </row>
    <row r="13" spans="1:17" x14ac:dyDescent="0.25">
      <c r="A13">
        <v>1736</v>
      </c>
    </row>
    <row r="14" spans="1:17" x14ac:dyDescent="0.25">
      <c r="A14">
        <v>1737</v>
      </c>
    </row>
    <row r="15" spans="1:17" x14ac:dyDescent="0.25">
      <c r="A15">
        <v>1738</v>
      </c>
    </row>
    <row r="16" spans="1:17" x14ac:dyDescent="0.25">
      <c r="A16">
        <v>1739</v>
      </c>
    </row>
    <row r="17" spans="1:1" x14ac:dyDescent="0.25">
      <c r="A17">
        <v>1740</v>
      </c>
    </row>
    <row r="18" spans="1:1" x14ac:dyDescent="0.25">
      <c r="A18">
        <v>1741</v>
      </c>
    </row>
    <row r="19" spans="1:1" x14ac:dyDescent="0.25">
      <c r="A19">
        <v>1742</v>
      </c>
    </row>
    <row r="20" spans="1:1" x14ac:dyDescent="0.25">
      <c r="A20">
        <v>1743</v>
      </c>
    </row>
    <row r="21" spans="1:1" x14ac:dyDescent="0.25">
      <c r="A21">
        <v>1744</v>
      </c>
    </row>
    <row r="22" spans="1:1" x14ac:dyDescent="0.25">
      <c r="A22">
        <v>1745</v>
      </c>
    </row>
    <row r="23" spans="1:1" x14ac:dyDescent="0.25">
      <c r="A23">
        <v>1746</v>
      </c>
    </row>
    <row r="24" spans="1:1" x14ac:dyDescent="0.25">
      <c r="A24">
        <v>1747</v>
      </c>
    </row>
    <row r="25" spans="1:1" x14ac:dyDescent="0.25">
      <c r="A25">
        <v>1748</v>
      </c>
    </row>
    <row r="26" spans="1:1" x14ac:dyDescent="0.25">
      <c r="A26">
        <v>1749</v>
      </c>
    </row>
    <row r="27" spans="1:1" x14ac:dyDescent="0.25">
      <c r="A27">
        <v>1750</v>
      </c>
    </row>
    <row r="28" spans="1:1" x14ac:dyDescent="0.25">
      <c r="A28">
        <v>1751</v>
      </c>
    </row>
    <row r="29" spans="1:1" x14ac:dyDescent="0.25">
      <c r="A29">
        <v>1752</v>
      </c>
    </row>
    <row r="30" spans="1:1" x14ac:dyDescent="0.25">
      <c r="A30">
        <v>1753</v>
      </c>
    </row>
    <row r="31" spans="1:1" x14ac:dyDescent="0.25">
      <c r="A31">
        <v>1754</v>
      </c>
    </row>
    <row r="32" spans="1:1" x14ac:dyDescent="0.25">
      <c r="A32">
        <v>1755</v>
      </c>
    </row>
    <row r="33" spans="1:1" x14ac:dyDescent="0.25">
      <c r="A33">
        <v>1756</v>
      </c>
    </row>
    <row r="34" spans="1:1" x14ac:dyDescent="0.25">
      <c r="A34">
        <v>1757</v>
      </c>
    </row>
    <row r="35" spans="1:1" x14ac:dyDescent="0.25">
      <c r="A35">
        <v>1758</v>
      </c>
    </row>
    <row r="36" spans="1:1" x14ac:dyDescent="0.25">
      <c r="A36">
        <v>1759</v>
      </c>
    </row>
    <row r="37" spans="1:1" x14ac:dyDescent="0.25">
      <c r="A37">
        <v>1760</v>
      </c>
    </row>
    <row r="38" spans="1:1" x14ac:dyDescent="0.25">
      <c r="A38">
        <v>1761</v>
      </c>
    </row>
    <row r="39" spans="1:1" x14ac:dyDescent="0.25">
      <c r="A39">
        <v>1762</v>
      </c>
    </row>
    <row r="40" spans="1:1" x14ac:dyDescent="0.25">
      <c r="A40">
        <v>1763</v>
      </c>
    </row>
    <row r="41" spans="1:1" x14ac:dyDescent="0.25">
      <c r="A41">
        <v>1764</v>
      </c>
    </row>
    <row r="42" spans="1:1" x14ac:dyDescent="0.25">
      <c r="A42">
        <v>1765</v>
      </c>
    </row>
    <row r="43" spans="1:1" x14ac:dyDescent="0.25">
      <c r="A43">
        <v>1766</v>
      </c>
    </row>
    <row r="44" spans="1:1" x14ac:dyDescent="0.25">
      <c r="A44">
        <v>1767</v>
      </c>
    </row>
    <row r="45" spans="1:1" x14ac:dyDescent="0.25">
      <c r="A45">
        <v>1768</v>
      </c>
    </row>
    <row r="46" spans="1:1" x14ac:dyDescent="0.25">
      <c r="A46">
        <v>1769</v>
      </c>
    </row>
    <row r="47" spans="1:1" x14ac:dyDescent="0.25">
      <c r="A47">
        <v>1770</v>
      </c>
    </row>
    <row r="48" spans="1:1" x14ac:dyDescent="0.25">
      <c r="A48">
        <v>1771</v>
      </c>
    </row>
    <row r="49" spans="1:1" x14ac:dyDescent="0.25">
      <c r="A49">
        <v>1772</v>
      </c>
    </row>
    <row r="50" spans="1:1" x14ac:dyDescent="0.25">
      <c r="A50">
        <v>1773</v>
      </c>
    </row>
    <row r="51" spans="1:1" x14ac:dyDescent="0.25">
      <c r="A51">
        <v>1774</v>
      </c>
    </row>
    <row r="52" spans="1:1" x14ac:dyDescent="0.25">
      <c r="A52">
        <v>1775</v>
      </c>
    </row>
    <row r="53" spans="1:1" x14ac:dyDescent="0.25">
      <c r="A53">
        <v>1776</v>
      </c>
    </row>
    <row r="54" spans="1:1" x14ac:dyDescent="0.25">
      <c r="A54">
        <v>1777</v>
      </c>
    </row>
    <row r="55" spans="1:1" x14ac:dyDescent="0.25">
      <c r="A55">
        <v>1778</v>
      </c>
    </row>
    <row r="56" spans="1:1" x14ac:dyDescent="0.25">
      <c r="A56">
        <v>1779</v>
      </c>
    </row>
    <row r="57" spans="1:1" x14ac:dyDescent="0.25">
      <c r="A57">
        <v>1780</v>
      </c>
    </row>
    <row r="58" spans="1:1" x14ac:dyDescent="0.25">
      <c r="A58">
        <v>1781</v>
      </c>
    </row>
    <row r="59" spans="1:1" x14ac:dyDescent="0.25">
      <c r="A59">
        <v>1782</v>
      </c>
    </row>
    <row r="60" spans="1:1" x14ac:dyDescent="0.25">
      <c r="A60">
        <v>1783</v>
      </c>
    </row>
    <row r="61" spans="1:1" x14ac:dyDescent="0.25">
      <c r="A61">
        <v>1784</v>
      </c>
    </row>
    <row r="62" spans="1:1" x14ac:dyDescent="0.25">
      <c r="A62">
        <v>1785</v>
      </c>
    </row>
    <row r="63" spans="1:1" x14ac:dyDescent="0.25">
      <c r="A63">
        <v>1786</v>
      </c>
    </row>
    <row r="64" spans="1:1" x14ac:dyDescent="0.25">
      <c r="A64">
        <v>1787</v>
      </c>
    </row>
    <row r="65" spans="1:1" x14ac:dyDescent="0.25">
      <c r="A65">
        <v>1788</v>
      </c>
    </row>
    <row r="66" spans="1:1" x14ac:dyDescent="0.25">
      <c r="A66">
        <v>1789</v>
      </c>
    </row>
    <row r="67" spans="1:1" x14ac:dyDescent="0.25">
      <c r="A67">
        <v>1790</v>
      </c>
    </row>
    <row r="68" spans="1:1" x14ac:dyDescent="0.25">
      <c r="A68">
        <v>1791</v>
      </c>
    </row>
    <row r="69" spans="1:1" x14ac:dyDescent="0.25">
      <c r="A69">
        <v>1792</v>
      </c>
    </row>
    <row r="70" spans="1:1" x14ac:dyDescent="0.25">
      <c r="A70">
        <v>1793</v>
      </c>
    </row>
    <row r="71" spans="1:1" x14ac:dyDescent="0.25">
      <c r="A71">
        <v>1794</v>
      </c>
    </row>
    <row r="72" spans="1:1" x14ac:dyDescent="0.25">
      <c r="A72">
        <v>1795</v>
      </c>
    </row>
    <row r="73" spans="1:1" x14ac:dyDescent="0.25">
      <c r="A73">
        <v>1796</v>
      </c>
    </row>
    <row r="74" spans="1:1" x14ac:dyDescent="0.25">
      <c r="A74">
        <v>1797</v>
      </c>
    </row>
    <row r="75" spans="1:1" x14ac:dyDescent="0.25">
      <c r="A75">
        <v>1798</v>
      </c>
    </row>
    <row r="76" spans="1:1" x14ac:dyDescent="0.25">
      <c r="A76">
        <v>1799</v>
      </c>
    </row>
    <row r="77" spans="1:1" x14ac:dyDescent="0.25">
      <c r="A77">
        <v>1800</v>
      </c>
    </row>
    <row r="78" spans="1:1" x14ac:dyDescent="0.25">
      <c r="A78">
        <v>1801</v>
      </c>
    </row>
    <row r="79" spans="1:1" x14ac:dyDescent="0.25">
      <c r="A79">
        <v>1802</v>
      </c>
    </row>
    <row r="80" spans="1:1" x14ac:dyDescent="0.25">
      <c r="A80">
        <v>1803</v>
      </c>
    </row>
    <row r="81" spans="1:17" x14ac:dyDescent="0.25">
      <c r="A81">
        <v>1804</v>
      </c>
    </row>
    <row r="82" spans="1:17" x14ac:dyDescent="0.25">
      <c r="A82">
        <v>1805</v>
      </c>
    </row>
    <row r="83" spans="1:17" x14ac:dyDescent="0.25">
      <c r="A83">
        <v>1806</v>
      </c>
    </row>
    <row r="84" spans="1:17" x14ac:dyDescent="0.25">
      <c r="A84">
        <v>1807</v>
      </c>
    </row>
    <row r="85" spans="1:17" x14ac:dyDescent="0.25">
      <c r="A85">
        <v>1808</v>
      </c>
    </row>
    <row r="86" spans="1:17" x14ac:dyDescent="0.25">
      <c r="A86">
        <v>1809</v>
      </c>
    </row>
    <row r="87" spans="1:17" x14ac:dyDescent="0.25">
      <c r="A87">
        <v>1810</v>
      </c>
    </row>
    <row r="88" spans="1:17" x14ac:dyDescent="0.25">
      <c r="A88">
        <v>1811</v>
      </c>
    </row>
    <row r="89" spans="1:17" x14ac:dyDescent="0.25">
      <c r="A89">
        <v>1812</v>
      </c>
    </row>
    <row r="90" spans="1:17" x14ac:dyDescent="0.25">
      <c r="A90">
        <v>1813</v>
      </c>
    </row>
    <row r="91" spans="1:17" x14ac:dyDescent="0.25">
      <c r="A91">
        <v>1814</v>
      </c>
    </row>
    <row r="92" spans="1:17" x14ac:dyDescent="0.25">
      <c r="A92">
        <v>1815</v>
      </c>
    </row>
    <row r="93" spans="1:17" x14ac:dyDescent="0.25">
      <c r="A93">
        <v>1816</v>
      </c>
    </row>
    <row r="94" spans="1:17" x14ac:dyDescent="0.25">
      <c r="A94">
        <v>1817</v>
      </c>
    </row>
    <row r="95" spans="1:17" x14ac:dyDescent="0.25">
      <c r="A95">
        <v>1818</v>
      </c>
    </row>
    <row r="96" spans="1:17" x14ac:dyDescent="0.25">
      <c r="A96">
        <v>1819</v>
      </c>
      <c r="D96" s="5">
        <v>-14.2934994156586</v>
      </c>
      <c r="H96" s="5">
        <f t="shared" ref="H96:H159" si="0">(D96-AVERAGE(D$2:D$276))/STDEV(D$2:D$276)</f>
        <v>-0.86353712177337405</v>
      </c>
      <c r="Q96" s="11">
        <f t="shared" ref="Q96:Q127" si="1">AVERAGE(F96:H96)</f>
        <v>-0.86353712177337405</v>
      </c>
    </row>
    <row r="97" spans="1:17" x14ac:dyDescent="0.25">
      <c r="A97">
        <v>1820</v>
      </c>
      <c r="D97" s="5">
        <v>-14.616079142825214</v>
      </c>
      <c r="H97" s="5">
        <f t="shared" si="0"/>
        <v>-1.6660129609250169</v>
      </c>
      <c r="Q97" s="11">
        <f t="shared" si="1"/>
        <v>-1.6660129609250169</v>
      </c>
    </row>
    <row r="98" spans="1:17" x14ac:dyDescent="0.25">
      <c r="A98">
        <v>1821</v>
      </c>
      <c r="D98" s="5">
        <v>-14.927092047390024</v>
      </c>
      <c r="H98" s="5">
        <f t="shared" si="0"/>
        <v>-2.4397142216019669</v>
      </c>
      <c r="Q98" s="11">
        <f t="shared" si="1"/>
        <v>-2.4397142216019669</v>
      </c>
    </row>
    <row r="99" spans="1:17" x14ac:dyDescent="0.25">
      <c r="A99">
        <v>1822</v>
      </c>
      <c r="D99" s="5">
        <v>-14.315457345004036</v>
      </c>
      <c r="H99" s="5">
        <f t="shared" si="0"/>
        <v>-0.91816147133273285</v>
      </c>
      <c r="Q99" s="11">
        <f t="shared" si="1"/>
        <v>-0.91816147133273285</v>
      </c>
    </row>
    <row r="100" spans="1:17" x14ac:dyDescent="0.25">
      <c r="A100">
        <v>1823</v>
      </c>
      <c r="D100" s="5">
        <v>-14.879862970561138</v>
      </c>
      <c r="H100" s="5">
        <f t="shared" si="0"/>
        <v>-2.3222232887602945</v>
      </c>
      <c r="Q100" s="11">
        <f t="shared" si="1"/>
        <v>-2.3222232887602945</v>
      </c>
    </row>
    <row r="101" spans="1:17" x14ac:dyDescent="0.25">
      <c r="A101">
        <v>1824</v>
      </c>
      <c r="D101" s="5">
        <v>-15.340526095529793</v>
      </c>
      <c r="H101" s="5">
        <f t="shared" si="0"/>
        <v>-3.4682067360849365</v>
      </c>
      <c r="Q101" s="11">
        <f t="shared" si="1"/>
        <v>-3.4682067360849365</v>
      </c>
    </row>
    <row r="102" spans="1:17" x14ac:dyDescent="0.25">
      <c r="A102">
        <v>1825</v>
      </c>
      <c r="D102" s="5">
        <v>-14.624672551087956</v>
      </c>
      <c r="H102" s="5">
        <f t="shared" si="0"/>
        <v>-1.6873906295323651</v>
      </c>
      <c r="Q102" s="11">
        <f t="shared" si="1"/>
        <v>-1.6873906295323651</v>
      </c>
    </row>
    <row r="103" spans="1:17" x14ac:dyDescent="0.25">
      <c r="A103">
        <v>1826</v>
      </c>
      <c r="D103" s="5">
        <v>-14.721377199600258</v>
      </c>
      <c r="H103" s="5">
        <f t="shared" si="0"/>
        <v>-1.9279610604345279</v>
      </c>
      <c r="M103" s="13"/>
      <c r="N103" s="13"/>
      <c r="Q103" s="11">
        <f t="shared" si="1"/>
        <v>-1.9279610604345279</v>
      </c>
    </row>
    <row r="104" spans="1:17" x14ac:dyDescent="0.25">
      <c r="A104">
        <v>1827</v>
      </c>
      <c r="D104" s="5">
        <v>-14.501445277259489</v>
      </c>
      <c r="H104" s="5">
        <f t="shared" si="0"/>
        <v>-1.3808403362438069</v>
      </c>
      <c r="M104" s="13"/>
      <c r="N104" s="13"/>
      <c r="Q104" s="11">
        <f t="shared" si="1"/>
        <v>-1.3808403362438069</v>
      </c>
    </row>
    <row r="105" spans="1:17" x14ac:dyDescent="0.25">
      <c r="A105">
        <v>1828</v>
      </c>
      <c r="D105" s="5">
        <v>-14.763910203676572</v>
      </c>
      <c r="H105" s="5">
        <f t="shared" si="0"/>
        <v>-2.0337696567700023</v>
      </c>
      <c r="M105" s="13"/>
      <c r="N105" s="13"/>
      <c r="Q105" s="11">
        <f t="shared" si="1"/>
        <v>-2.0337696567700023</v>
      </c>
    </row>
    <row r="106" spans="1:17" x14ac:dyDescent="0.25">
      <c r="A106">
        <v>1829</v>
      </c>
      <c r="D106" s="5">
        <v>-14.86649477652062</v>
      </c>
      <c r="H106" s="5">
        <f t="shared" si="0"/>
        <v>-2.2889674706565537</v>
      </c>
      <c r="M106" s="13"/>
      <c r="N106" s="13"/>
      <c r="Q106" s="11">
        <f t="shared" si="1"/>
        <v>-2.2889674706565537</v>
      </c>
    </row>
    <row r="107" spans="1:17" x14ac:dyDescent="0.25">
      <c r="A107">
        <v>1830</v>
      </c>
      <c r="D107" s="5">
        <v>-14.929557337283651</v>
      </c>
      <c r="H107" s="5">
        <f t="shared" si="0"/>
        <v>-2.445847079340786</v>
      </c>
      <c r="M107" s="13"/>
      <c r="N107" s="13"/>
      <c r="Q107" s="11">
        <f t="shared" si="1"/>
        <v>-2.445847079340786</v>
      </c>
    </row>
    <row r="108" spans="1:17" x14ac:dyDescent="0.25">
      <c r="A108">
        <v>1831</v>
      </c>
      <c r="D108" s="5">
        <v>-14.855654505800612</v>
      </c>
      <c r="H108" s="5">
        <f t="shared" si="0"/>
        <v>-2.262000322351613</v>
      </c>
      <c r="M108" s="13"/>
      <c r="N108" s="13"/>
      <c r="Q108" s="11">
        <f t="shared" si="1"/>
        <v>-2.262000322351613</v>
      </c>
    </row>
    <row r="109" spans="1:17" x14ac:dyDescent="0.25">
      <c r="A109">
        <v>1832</v>
      </c>
      <c r="D109" s="5">
        <v>-15.094451949486604</v>
      </c>
      <c r="H109" s="5">
        <f t="shared" si="0"/>
        <v>-2.8560524678238752</v>
      </c>
      <c r="M109" s="13"/>
      <c r="N109" s="13"/>
      <c r="Q109" s="11">
        <f t="shared" si="1"/>
        <v>-2.8560524678238752</v>
      </c>
    </row>
    <row r="110" spans="1:17" x14ac:dyDescent="0.25">
      <c r="A110">
        <v>1833</v>
      </c>
      <c r="D110" s="5">
        <v>-14.851955288320372</v>
      </c>
      <c r="H110" s="5">
        <f t="shared" si="0"/>
        <v>-2.2527978449432102</v>
      </c>
      <c r="M110" s="13"/>
      <c r="N110" s="13"/>
      <c r="Q110" s="11">
        <f t="shared" si="1"/>
        <v>-2.2527978449432102</v>
      </c>
    </row>
    <row r="111" spans="1:17" x14ac:dyDescent="0.25">
      <c r="A111">
        <v>1834</v>
      </c>
      <c r="D111" s="5">
        <v>-13.668902072840879</v>
      </c>
      <c r="H111" s="5">
        <f t="shared" si="0"/>
        <v>0.69026255811367443</v>
      </c>
      <c r="M111" s="13"/>
      <c r="N111" s="13"/>
      <c r="Q111" s="11">
        <f t="shared" si="1"/>
        <v>0.69026255811367443</v>
      </c>
    </row>
    <row r="112" spans="1:17" x14ac:dyDescent="0.25">
      <c r="A112">
        <v>1835</v>
      </c>
      <c r="D112" s="5">
        <v>-14.219567950241226</v>
      </c>
      <c r="H112" s="5">
        <f t="shared" si="0"/>
        <v>-0.67961913265599072</v>
      </c>
      <c r="M112" s="13"/>
      <c r="N112" s="13"/>
      <c r="Q112" s="11">
        <f t="shared" si="1"/>
        <v>-0.67961913265599072</v>
      </c>
    </row>
    <row r="113" spans="1:17" x14ac:dyDescent="0.25">
      <c r="A113">
        <v>1836</v>
      </c>
      <c r="D113" s="5">
        <v>-13.426178452417002</v>
      </c>
      <c r="H113" s="5">
        <f t="shared" si="0"/>
        <v>1.2940817834953457</v>
      </c>
      <c r="M113" s="13"/>
      <c r="N113" s="13"/>
      <c r="Q113" s="11">
        <f t="shared" si="1"/>
        <v>1.2940817834953457</v>
      </c>
    </row>
    <row r="114" spans="1:17" x14ac:dyDescent="0.25">
      <c r="A114">
        <v>1837</v>
      </c>
      <c r="D114" s="5">
        <v>-13.432421577118062</v>
      </c>
      <c r="H114" s="5">
        <f t="shared" si="0"/>
        <v>1.2785508734241633</v>
      </c>
      <c r="M114" s="13"/>
      <c r="N114" s="13"/>
      <c r="Q114" s="11">
        <f t="shared" si="1"/>
        <v>1.2785508734241633</v>
      </c>
    </row>
    <row r="115" spans="1:17" x14ac:dyDescent="0.25">
      <c r="A115">
        <v>1838</v>
      </c>
      <c r="D115" s="5">
        <v>-13.594465009461938</v>
      </c>
      <c r="H115" s="5">
        <f t="shared" si="0"/>
        <v>0.87543831427068386</v>
      </c>
      <c r="M115" s="13"/>
      <c r="N115" s="13"/>
      <c r="Q115" s="11">
        <f t="shared" si="1"/>
        <v>0.87543831427068386</v>
      </c>
    </row>
    <row r="116" spans="1:17" x14ac:dyDescent="0.25">
      <c r="A116">
        <v>1839</v>
      </c>
      <c r="D116" s="5">
        <v>-14.263887007078498</v>
      </c>
      <c r="H116" s="5">
        <f t="shared" si="0"/>
        <v>-0.78987086061882728</v>
      </c>
      <c r="M116" s="13"/>
      <c r="N116" s="13"/>
      <c r="Q116" s="11">
        <f t="shared" si="1"/>
        <v>-0.78987086061882728</v>
      </c>
    </row>
    <row r="117" spans="1:17" x14ac:dyDescent="0.25">
      <c r="A117">
        <v>1840</v>
      </c>
      <c r="D117" s="5">
        <v>-13.986722187144045</v>
      </c>
      <c r="H117" s="5">
        <f t="shared" si="0"/>
        <v>-0.10037287693017932</v>
      </c>
      <c r="M117" s="13"/>
      <c r="N117" s="13"/>
      <c r="Q117" s="11">
        <f t="shared" si="1"/>
        <v>-0.10037287693017932</v>
      </c>
    </row>
    <row r="118" spans="1:17" x14ac:dyDescent="0.25">
      <c r="A118">
        <v>1841</v>
      </c>
      <c r="D118" s="5">
        <v>-14.187650111848944</v>
      </c>
      <c r="H118" s="5">
        <f t="shared" si="0"/>
        <v>-0.60021769483865561</v>
      </c>
      <c r="M118" s="13"/>
      <c r="N118" s="13"/>
      <c r="Q118" s="11">
        <f t="shared" si="1"/>
        <v>-0.60021769483865561</v>
      </c>
    </row>
    <row r="119" spans="1:17" x14ac:dyDescent="0.25">
      <c r="A119">
        <v>1842</v>
      </c>
      <c r="D119" s="5">
        <v>-13.867644336967354</v>
      </c>
      <c r="H119" s="5">
        <f t="shared" si="0"/>
        <v>0.19585496907936764</v>
      </c>
      <c r="M119" s="13"/>
      <c r="N119" s="13"/>
      <c r="Q119" s="11">
        <f t="shared" si="1"/>
        <v>0.19585496907936764</v>
      </c>
    </row>
    <row r="120" spans="1:17" x14ac:dyDescent="0.25">
      <c r="A120">
        <v>1843</v>
      </c>
      <c r="D120" s="5">
        <v>-13.479901717795661</v>
      </c>
      <c r="H120" s="5">
        <f t="shared" si="0"/>
        <v>1.1604353735198094</v>
      </c>
      <c r="M120" s="13"/>
      <c r="N120" s="13"/>
      <c r="Q120" s="11">
        <f t="shared" si="1"/>
        <v>1.1604353735198094</v>
      </c>
    </row>
    <row r="121" spans="1:17" x14ac:dyDescent="0.25">
      <c r="A121">
        <v>1844</v>
      </c>
      <c r="D121" s="5">
        <v>-14.107563738393418</v>
      </c>
      <c r="H121" s="5">
        <f t="shared" si="0"/>
        <v>-0.40098825067045346</v>
      </c>
      <c r="M121" s="13"/>
      <c r="N121" s="13"/>
      <c r="Q121" s="11">
        <f t="shared" si="1"/>
        <v>-0.40098825067045346</v>
      </c>
    </row>
    <row r="122" spans="1:17" x14ac:dyDescent="0.25">
      <c r="A122">
        <v>1845</v>
      </c>
      <c r="D122" s="5">
        <v>-14.104476729376922</v>
      </c>
      <c r="H122" s="5">
        <f t="shared" si="0"/>
        <v>-0.39330875334822285</v>
      </c>
      <c r="M122" s="13"/>
      <c r="N122" s="13"/>
      <c r="Q122" s="11">
        <f t="shared" si="1"/>
        <v>-0.39330875334822285</v>
      </c>
    </row>
    <row r="123" spans="1:17" x14ac:dyDescent="0.25">
      <c r="A123">
        <v>1846</v>
      </c>
      <c r="D123" s="5">
        <v>-13.873956615457359</v>
      </c>
      <c r="H123" s="5">
        <f t="shared" si="0"/>
        <v>0.18015202635969149</v>
      </c>
      <c r="M123" s="13"/>
      <c r="N123" s="13"/>
      <c r="Q123" s="11">
        <f t="shared" si="1"/>
        <v>0.18015202635969149</v>
      </c>
    </row>
    <row r="124" spans="1:17" x14ac:dyDescent="0.25">
      <c r="A124">
        <v>1847</v>
      </c>
      <c r="D124" s="5">
        <v>-13.865738964917071</v>
      </c>
      <c r="H124" s="5">
        <f t="shared" si="0"/>
        <v>0.20059492917660299</v>
      </c>
      <c r="M124" s="13"/>
      <c r="N124" s="13"/>
      <c r="Q124" s="11">
        <f t="shared" si="1"/>
        <v>0.20059492917660299</v>
      </c>
    </row>
    <row r="125" spans="1:17" x14ac:dyDescent="0.25">
      <c r="A125">
        <v>1848</v>
      </c>
      <c r="D125" s="5">
        <v>-14.315512250887249</v>
      </c>
      <c r="H125" s="5">
        <f t="shared" si="0"/>
        <v>-0.9182980597200201</v>
      </c>
      <c r="M125" s="13"/>
      <c r="N125" s="13"/>
      <c r="Q125" s="11">
        <f t="shared" si="1"/>
        <v>-0.9182980597200201</v>
      </c>
    </row>
    <row r="126" spans="1:17" x14ac:dyDescent="0.25">
      <c r="A126">
        <v>1849</v>
      </c>
      <c r="D126" s="5">
        <v>-13.944429531294874</v>
      </c>
      <c r="H126" s="5">
        <f t="shared" si="0"/>
        <v>4.8378094034506169E-3</v>
      </c>
      <c r="M126" s="13"/>
      <c r="N126" s="13"/>
      <c r="Q126" s="11">
        <f t="shared" si="1"/>
        <v>4.8378094034506169E-3</v>
      </c>
    </row>
    <row r="127" spans="1:17" x14ac:dyDescent="0.25">
      <c r="A127">
        <v>1850</v>
      </c>
      <c r="D127" s="5">
        <v>-13.844527837999998</v>
      </c>
      <c r="H127" s="5">
        <f t="shared" si="0"/>
        <v>0.25336147164236311</v>
      </c>
      <c r="M127" s="13"/>
      <c r="N127" s="13"/>
      <c r="Q127" s="11">
        <f t="shared" si="1"/>
        <v>0.25336147164236311</v>
      </c>
    </row>
    <row r="128" spans="1:17" x14ac:dyDescent="0.25">
      <c r="A128">
        <v>1851</v>
      </c>
      <c r="D128" s="5">
        <v>-13.450210805692349</v>
      </c>
      <c r="H128" s="5">
        <f t="shared" si="0"/>
        <v>1.234296926490176</v>
      </c>
      <c r="M128" s="13"/>
      <c r="N128" s="13"/>
      <c r="Q128" s="11">
        <f t="shared" ref="Q128:Q159" si="2">AVERAGE(F128:H128)</f>
        <v>1.234296926490176</v>
      </c>
    </row>
    <row r="129" spans="1:17" x14ac:dyDescent="0.25">
      <c r="A129">
        <v>1852</v>
      </c>
      <c r="D129" s="5">
        <v>-13.649954620652423</v>
      </c>
      <c r="H129" s="5">
        <f t="shared" si="0"/>
        <v>0.73739779729398314</v>
      </c>
      <c r="M129" s="13"/>
      <c r="N129" s="13"/>
      <c r="Q129" s="11">
        <f t="shared" si="2"/>
        <v>0.73739779729398314</v>
      </c>
    </row>
    <row r="130" spans="1:17" x14ac:dyDescent="0.25">
      <c r="A130">
        <v>1853</v>
      </c>
      <c r="D130" s="5">
        <v>-13.567287344009536</v>
      </c>
      <c r="H130" s="5">
        <f t="shared" si="0"/>
        <v>0.94304770833168949</v>
      </c>
      <c r="M130" s="13"/>
      <c r="N130" s="13"/>
      <c r="Q130" s="11">
        <f t="shared" si="2"/>
        <v>0.94304770833168949</v>
      </c>
    </row>
    <row r="131" spans="1:17" x14ac:dyDescent="0.25">
      <c r="A131">
        <v>1854</v>
      </c>
      <c r="D131" s="5">
        <v>-13.341315855259541</v>
      </c>
      <c r="H131" s="5">
        <f t="shared" si="0"/>
        <v>1.5051929542582463</v>
      </c>
      <c r="M131" s="13"/>
      <c r="N131" s="13"/>
      <c r="Q131" s="11">
        <f t="shared" si="2"/>
        <v>1.5051929542582463</v>
      </c>
    </row>
    <row r="132" spans="1:17" x14ac:dyDescent="0.25">
      <c r="A132">
        <v>1855</v>
      </c>
      <c r="D132" s="5">
        <v>-13.552232252800167</v>
      </c>
      <c r="H132" s="5">
        <f t="shared" si="0"/>
        <v>0.98049999046317948</v>
      </c>
      <c r="M132" s="13"/>
      <c r="N132" s="13"/>
      <c r="Q132" s="11">
        <f t="shared" si="2"/>
        <v>0.98049999046317948</v>
      </c>
    </row>
    <row r="133" spans="1:17" x14ac:dyDescent="0.25">
      <c r="A133">
        <v>1856</v>
      </c>
      <c r="D133" s="5">
        <v>-13.883343553877019</v>
      </c>
      <c r="H133" s="5">
        <f t="shared" si="0"/>
        <v>0.15680030692107261</v>
      </c>
      <c r="M133" s="13"/>
      <c r="N133" s="13"/>
      <c r="Q133" s="11">
        <f t="shared" si="2"/>
        <v>0.15680030692107261</v>
      </c>
    </row>
    <row r="134" spans="1:17" x14ac:dyDescent="0.25">
      <c r="A134">
        <v>1857</v>
      </c>
      <c r="D134" s="5">
        <v>-14.709539313408033</v>
      </c>
      <c r="H134" s="5">
        <f t="shared" si="0"/>
        <v>-1.898512161896087</v>
      </c>
      <c r="M134" s="13"/>
      <c r="N134" s="13"/>
      <c r="Q134" s="11">
        <f t="shared" si="2"/>
        <v>-1.898512161896087</v>
      </c>
    </row>
    <row r="135" spans="1:17" x14ac:dyDescent="0.25">
      <c r="A135">
        <v>1858</v>
      </c>
      <c r="D135" s="5">
        <v>-14.406556079910789</v>
      </c>
      <c r="H135" s="5">
        <f t="shared" si="0"/>
        <v>-1.1447861708514062</v>
      </c>
      <c r="M135" s="13"/>
      <c r="N135" s="13"/>
      <c r="Q135" s="11">
        <f t="shared" si="2"/>
        <v>-1.1447861708514062</v>
      </c>
    </row>
    <row r="136" spans="1:17" x14ac:dyDescent="0.25">
      <c r="A136">
        <v>1859</v>
      </c>
      <c r="D136" s="5">
        <v>-13.806943703123352</v>
      </c>
      <c r="H136" s="5">
        <f t="shared" si="0"/>
        <v>0.34685885425483826</v>
      </c>
      <c r="M136" s="13"/>
      <c r="N136" s="13"/>
      <c r="Q136" s="11">
        <f t="shared" si="2"/>
        <v>0.34685885425483826</v>
      </c>
    </row>
    <row r="137" spans="1:17" x14ac:dyDescent="0.25">
      <c r="A137">
        <v>1860</v>
      </c>
      <c r="D137" s="5">
        <v>-13.386352467570315</v>
      </c>
      <c r="H137" s="5">
        <f t="shared" si="0"/>
        <v>1.393156176330262</v>
      </c>
      <c r="M137" s="13"/>
      <c r="N137" s="13"/>
      <c r="Q137" s="11">
        <f t="shared" si="2"/>
        <v>1.393156176330262</v>
      </c>
    </row>
    <row r="138" spans="1:17" x14ac:dyDescent="0.25">
      <c r="A138">
        <v>1861</v>
      </c>
      <c r="D138" s="5">
        <v>-13.56701144048958</v>
      </c>
      <c r="H138" s="5">
        <f t="shared" si="0"/>
        <v>0.94373406860189712</v>
      </c>
      <c r="M138" s="13"/>
      <c r="N138" s="13"/>
      <c r="Q138" s="11">
        <f t="shared" si="2"/>
        <v>0.94373406860189712</v>
      </c>
    </row>
    <row r="139" spans="1:17" x14ac:dyDescent="0.25">
      <c r="A139">
        <v>1862</v>
      </c>
      <c r="D139" s="5">
        <v>-13.600398921389926</v>
      </c>
      <c r="H139" s="5">
        <f t="shared" si="0"/>
        <v>0.86067662730513994</v>
      </c>
      <c r="M139" s="13"/>
      <c r="N139" s="13"/>
      <c r="Q139" s="11">
        <f t="shared" si="2"/>
        <v>0.86067662730513994</v>
      </c>
    </row>
    <row r="140" spans="1:17" x14ac:dyDescent="0.25">
      <c r="A140">
        <v>1863</v>
      </c>
      <c r="D140" s="5">
        <v>-14.124637283212635</v>
      </c>
      <c r="H140" s="5">
        <f t="shared" si="0"/>
        <v>-0.44346180387988315</v>
      </c>
      <c r="M140" s="13"/>
      <c r="N140" s="13"/>
      <c r="Q140" s="11">
        <f t="shared" si="2"/>
        <v>-0.44346180387988315</v>
      </c>
    </row>
    <row r="141" spans="1:17" x14ac:dyDescent="0.25">
      <c r="A141">
        <v>1864</v>
      </c>
      <c r="D141" s="5">
        <v>-13.89039821138724</v>
      </c>
      <c r="H141" s="5">
        <f t="shared" si="0"/>
        <v>0.13925056114142639</v>
      </c>
      <c r="K141" s="12">
        <v>-1.02</v>
      </c>
      <c r="M141" s="13"/>
      <c r="N141" s="13"/>
      <c r="Q141" s="11">
        <f t="shared" si="2"/>
        <v>0.13925056114142639</v>
      </c>
    </row>
    <row r="142" spans="1:17" x14ac:dyDescent="0.25">
      <c r="A142">
        <v>1865</v>
      </c>
      <c r="D142" s="5">
        <v>-13.789470665942904</v>
      </c>
      <c r="H142" s="5">
        <f t="shared" si="0"/>
        <v>0.39032621749265733</v>
      </c>
      <c r="K142" s="12">
        <v>-1.24</v>
      </c>
      <c r="L142" s="13">
        <v>0.9</v>
      </c>
      <c r="M142" s="13"/>
      <c r="N142" s="13"/>
      <c r="Q142" s="11">
        <f t="shared" si="2"/>
        <v>0.39032621749265733</v>
      </c>
    </row>
    <row r="143" spans="1:17" x14ac:dyDescent="0.25">
      <c r="A143">
        <v>1866</v>
      </c>
      <c r="D143" s="5">
        <v>-14.123732358681091</v>
      </c>
      <c r="H143" s="5">
        <f t="shared" si="0"/>
        <v>-0.44121063924781279</v>
      </c>
      <c r="K143" s="12">
        <v>0.54</v>
      </c>
      <c r="L143" s="13">
        <v>0.2</v>
      </c>
      <c r="M143" s="13"/>
      <c r="N143" s="13"/>
      <c r="Q143" s="11">
        <f t="shared" si="2"/>
        <v>-0.44121063924781279</v>
      </c>
    </row>
    <row r="144" spans="1:17" x14ac:dyDescent="0.25">
      <c r="A144">
        <v>1867</v>
      </c>
      <c r="D144" s="5">
        <v>-14.190329623792426</v>
      </c>
      <c r="H144" s="5">
        <f t="shared" si="0"/>
        <v>-0.60688346895362932</v>
      </c>
      <c r="K144" s="12">
        <v>-1.38</v>
      </c>
      <c r="L144" s="13">
        <v>0</v>
      </c>
      <c r="M144" s="13"/>
      <c r="N144" s="13"/>
      <c r="Q144" s="11">
        <f t="shared" si="2"/>
        <v>-0.60688346895362932</v>
      </c>
    </row>
    <row r="145" spans="1:17" x14ac:dyDescent="0.25">
      <c r="A145">
        <v>1868</v>
      </c>
      <c r="D145" s="5">
        <v>-13.516434587298482</v>
      </c>
      <c r="H145" s="5">
        <f t="shared" si="0"/>
        <v>1.0695532050450633</v>
      </c>
      <c r="K145" s="12">
        <v>2.81</v>
      </c>
      <c r="L145" s="13">
        <v>2.8</v>
      </c>
      <c r="M145" s="13"/>
      <c r="N145" s="13"/>
      <c r="Q145" s="11">
        <f t="shared" si="2"/>
        <v>1.0695532050450633</v>
      </c>
    </row>
    <row r="146" spans="1:17" x14ac:dyDescent="0.25">
      <c r="A146">
        <v>1869</v>
      </c>
      <c r="D146" s="5">
        <v>-14.178350672994464</v>
      </c>
      <c r="H146" s="5">
        <f t="shared" si="0"/>
        <v>-0.57708364650915855</v>
      </c>
      <c r="K146" s="12">
        <v>1.7</v>
      </c>
      <c r="L146" s="13">
        <v>-1.7</v>
      </c>
      <c r="M146" s="13"/>
      <c r="N146" s="13"/>
      <c r="Q146" s="11">
        <f t="shared" si="2"/>
        <v>-0.57708364650915855</v>
      </c>
    </row>
    <row r="147" spans="1:17" x14ac:dyDescent="0.25">
      <c r="A147">
        <v>1870</v>
      </c>
      <c r="D147" s="5">
        <v>-14.303452516728854</v>
      </c>
      <c r="H147" s="5">
        <f t="shared" si="0"/>
        <v>-0.88829727394929692</v>
      </c>
      <c r="K147" s="12">
        <v>-3.01</v>
      </c>
      <c r="L147" s="13">
        <v>-1.3</v>
      </c>
      <c r="M147" s="13"/>
      <c r="N147" s="13"/>
      <c r="Q147" s="11">
        <f t="shared" si="2"/>
        <v>-0.88829727394929692</v>
      </c>
    </row>
    <row r="148" spans="1:17" x14ac:dyDescent="0.25">
      <c r="A148">
        <v>1871</v>
      </c>
      <c r="D148" s="5">
        <v>-14.063886199442852</v>
      </c>
      <c r="H148" s="5">
        <f t="shared" si="0"/>
        <v>-0.29233241532302362</v>
      </c>
      <c r="K148" s="12">
        <v>-1.01</v>
      </c>
      <c r="L148" s="13">
        <v>-0.1</v>
      </c>
      <c r="M148" s="13"/>
      <c r="N148" s="13"/>
      <c r="Q148" s="11">
        <f t="shared" si="2"/>
        <v>-0.29233241532302362</v>
      </c>
    </row>
    <row r="149" spans="1:17" x14ac:dyDescent="0.25">
      <c r="A149">
        <v>1872</v>
      </c>
      <c r="D149" s="5">
        <v>-13.812808616193189</v>
      </c>
      <c r="H149" s="5">
        <f t="shared" si="0"/>
        <v>0.33226881451920948</v>
      </c>
      <c r="K149" s="12">
        <v>-0.76</v>
      </c>
      <c r="L149" s="13">
        <v>-2.1</v>
      </c>
      <c r="M149" s="13"/>
      <c r="N149" s="13"/>
      <c r="Q149" s="11">
        <f t="shared" si="2"/>
        <v>0.33226881451920948</v>
      </c>
    </row>
    <row r="150" spans="1:17" x14ac:dyDescent="0.25">
      <c r="A150">
        <v>1873</v>
      </c>
      <c r="C150" s="4"/>
      <c r="D150" s="5">
        <v>-14.12881137216397</v>
      </c>
      <c r="G150" s="4"/>
      <c r="H150" s="5">
        <f t="shared" si="0"/>
        <v>-0.45384561058508699</v>
      </c>
      <c r="K150" s="12">
        <v>-0.5</v>
      </c>
      <c r="L150" s="13">
        <v>2.6</v>
      </c>
      <c r="M150" s="13"/>
      <c r="N150" s="13"/>
      <c r="Q150" s="11">
        <f t="shared" si="2"/>
        <v>-0.45384561058508699</v>
      </c>
    </row>
    <row r="151" spans="1:17" x14ac:dyDescent="0.25">
      <c r="A151">
        <v>1874</v>
      </c>
      <c r="C151" s="4"/>
      <c r="D151" s="5">
        <v>-13.741889784218349</v>
      </c>
      <c r="G151" s="4"/>
      <c r="H151" s="5">
        <f t="shared" si="0"/>
        <v>0.5086923291043941</v>
      </c>
      <c r="K151" s="12">
        <v>2.3199999999999998</v>
      </c>
      <c r="L151" s="13">
        <v>0.9</v>
      </c>
      <c r="M151" s="13"/>
      <c r="N151" s="13"/>
      <c r="Q151" s="11">
        <f t="shared" si="2"/>
        <v>0.5086923291043941</v>
      </c>
    </row>
    <row r="152" spans="1:17" x14ac:dyDescent="0.25">
      <c r="A152">
        <v>1875</v>
      </c>
      <c r="C152" s="4"/>
      <c r="D152" s="5">
        <v>-13.41809761900689</v>
      </c>
      <c r="G152" s="4"/>
      <c r="H152" s="5">
        <f t="shared" si="0"/>
        <v>1.3141843287754928</v>
      </c>
      <c r="K152" s="12">
        <v>-1.35</v>
      </c>
      <c r="L152" s="13">
        <v>0.5</v>
      </c>
      <c r="M152" s="13"/>
      <c r="N152" s="13"/>
      <c r="Q152" s="11">
        <f t="shared" si="2"/>
        <v>1.3141843287754928</v>
      </c>
    </row>
    <row r="153" spans="1:17" x14ac:dyDescent="0.25">
      <c r="A153">
        <v>1876</v>
      </c>
      <c r="C153" s="4"/>
      <c r="D153" s="5">
        <v>-14.126790507457667</v>
      </c>
      <c r="G153" s="4"/>
      <c r="H153" s="5">
        <f t="shared" si="0"/>
        <v>-0.44881834146546012</v>
      </c>
      <c r="K153" s="12">
        <v>0.21</v>
      </c>
      <c r="L153" s="13">
        <v>3</v>
      </c>
      <c r="M153" s="13"/>
      <c r="N153" s="13"/>
      <c r="Q153" s="11">
        <f t="shared" si="2"/>
        <v>-0.44881834146546012</v>
      </c>
    </row>
    <row r="154" spans="1:17" x14ac:dyDescent="0.25">
      <c r="A154">
        <v>1877</v>
      </c>
      <c r="C154" s="4"/>
      <c r="D154" s="5">
        <v>-13.890209276079803</v>
      </c>
      <c r="G154" s="4"/>
      <c r="H154" s="5">
        <f t="shared" si="0"/>
        <v>0.13972057213905534</v>
      </c>
      <c r="K154" s="12">
        <v>0.05</v>
      </c>
      <c r="L154" s="13">
        <v>-2.2000000000000002</v>
      </c>
      <c r="M154" s="13"/>
      <c r="N154" s="13"/>
      <c r="Q154" s="11">
        <f t="shared" si="2"/>
        <v>0.13972057213905534</v>
      </c>
    </row>
    <row r="155" spans="1:17" x14ac:dyDescent="0.25">
      <c r="A155">
        <v>1878</v>
      </c>
      <c r="C155" s="4"/>
      <c r="D155" s="5">
        <v>-13.481408861004212</v>
      </c>
      <c r="G155" s="4"/>
      <c r="H155" s="5">
        <f t="shared" si="0"/>
        <v>1.156686080216021</v>
      </c>
      <c r="K155" s="12">
        <v>1.46</v>
      </c>
      <c r="L155" s="13">
        <v>-2.2000000000000002</v>
      </c>
      <c r="M155" s="13"/>
      <c r="N155" s="13"/>
      <c r="Q155" s="11">
        <f t="shared" si="2"/>
        <v>1.156686080216021</v>
      </c>
    </row>
    <row r="156" spans="1:17" x14ac:dyDescent="0.25">
      <c r="A156">
        <v>1879</v>
      </c>
      <c r="C156" s="4"/>
      <c r="D156" s="5">
        <v>-13.505851115558636</v>
      </c>
      <c r="G156" s="4"/>
      <c r="H156" s="5">
        <f t="shared" si="0"/>
        <v>1.0958815191030136</v>
      </c>
      <c r="K156" s="12">
        <v>-2.2200000000000002</v>
      </c>
      <c r="L156" s="13">
        <v>-1.3</v>
      </c>
      <c r="M156" s="13"/>
      <c r="N156" s="13"/>
      <c r="Q156" s="11">
        <f t="shared" si="2"/>
        <v>1.0958815191030136</v>
      </c>
    </row>
    <row r="157" spans="1:17" x14ac:dyDescent="0.25">
      <c r="A157">
        <v>1880</v>
      </c>
      <c r="C157" s="4"/>
      <c r="D157" s="5">
        <v>-13.683621603854119</v>
      </c>
      <c r="G157" s="4"/>
      <c r="H157" s="5">
        <f t="shared" si="0"/>
        <v>0.65364504310267257</v>
      </c>
      <c r="K157" s="12">
        <v>0.89</v>
      </c>
      <c r="L157" s="13">
        <v>-1.9</v>
      </c>
      <c r="M157" s="13"/>
      <c r="N157" s="13"/>
      <c r="Q157" s="11">
        <f t="shared" si="2"/>
        <v>0.65364504310267257</v>
      </c>
    </row>
    <row r="158" spans="1:17" x14ac:dyDescent="0.25">
      <c r="A158">
        <v>1881</v>
      </c>
      <c r="C158" s="4"/>
      <c r="D158" s="5">
        <v>-13.614689638691065</v>
      </c>
      <c r="G158" s="4"/>
      <c r="H158" s="5">
        <f t="shared" si="0"/>
        <v>0.82512586452460523</v>
      </c>
      <c r="K158" s="12">
        <v>-3.8</v>
      </c>
      <c r="L158" s="13">
        <v>1</v>
      </c>
      <c r="M158" s="13"/>
      <c r="N158" s="13"/>
      <c r="Q158" s="11">
        <f t="shared" si="2"/>
        <v>0.82512586452460523</v>
      </c>
    </row>
    <row r="159" spans="1:17" x14ac:dyDescent="0.25">
      <c r="A159">
        <v>1882</v>
      </c>
      <c r="C159" s="4"/>
      <c r="D159" s="5">
        <v>-13.103121846518567</v>
      </c>
      <c r="G159" s="4"/>
      <c r="H159" s="5">
        <f t="shared" si="0"/>
        <v>2.0977439453705289</v>
      </c>
      <c r="K159" s="12">
        <v>3.87</v>
      </c>
      <c r="L159" s="13">
        <v>1.2</v>
      </c>
      <c r="M159" s="13"/>
      <c r="N159" s="13"/>
      <c r="Q159" s="11">
        <f t="shared" si="2"/>
        <v>2.0977439453705289</v>
      </c>
    </row>
    <row r="160" spans="1:17" x14ac:dyDescent="0.25">
      <c r="A160">
        <v>1883</v>
      </c>
      <c r="C160" s="4"/>
      <c r="D160" s="5">
        <v>-13.293975804137705</v>
      </c>
      <c r="G160" s="4"/>
      <c r="H160" s="5">
        <f t="shared" ref="H160:H223" si="3">(D160-AVERAGE(D$2:D$276))/STDEV(D$2:D$276)</f>
        <v>1.6229599558710142</v>
      </c>
      <c r="K160" s="12">
        <v>-0.23</v>
      </c>
      <c r="L160" s="13">
        <v>-1.8</v>
      </c>
      <c r="M160" s="13"/>
      <c r="N160" s="13"/>
      <c r="Q160" s="11">
        <f t="shared" ref="Q160:Q191" si="4">AVERAGE(F160:H160)</f>
        <v>1.6229599558710142</v>
      </c>
    </row>
    <row r="161" spans="1:17" x14ac:dyDescent="0.25">
      <c r="A161">
        <v>1884</v>
      </c>
      <c r="C161" s="4"/>
      <c r="D161" s="5">
        <v>-13.276883884603368</v>
      </c>
      <c r="G161" s="4"/>
      <c r="H161" s="5">
        <f t="shared" si="3"/>
        <v>1.6654792195318251</v>
      </c>
      <c r="K161" s="12">
        <v>1.44</v>
      </c>
      <c r="L161" s="13">
        <v>-0.3</v>
      </c>
      <c r="M161" s="13"/>
      <c r="N161" s="13"/>
      <c r="Q161" s="11">
        <f t="shared" si="4"/>
        <v>1.6654792195318251</v>
      </c>
    </row>
    <row r="162" spans="1:17" x14ac:dyDescent="0.25">
      <c r="A162">
        <v>1885</v>
      </c>
      <c r="C162" s="4"/>
      <c r="D162" s="5">
        <v>-13.416609930994888</v>
      </c>
      <c r="G162" s="4"/>
      <c r="H162" s="5">
        <f t="shared" si="3"/>
        <v>1.3178852237335028</v>
      </c>
      <c r="K162" s="12">
        <v>0.89</v>
      </c>
      <c r="L162" s="13">
        <v>-1.3</v>
      </c>
      <c r="M162" s="13"/>
      <c r="N162" s="13"/>
      <c r="Q162" s="11">
        <f t="shared" si="4"/>
        <v>1.3178852237335028</v>
      </c>
    </row>
    <row r="163" spans="1:17" x14ac:dyDescent="0.25">
      <c r="A163">
        <v>1886</v>
      </c>
      <c r="C163" s="4"/>
      <c r="D163" s="5">
        <v>-13.483097377233493</v>
      </c>
      <c r="G163" s="4"/>
      <c r="H163" s="5">
        <f t="shared" si="3"/>
        <v>1.1524855884804888</v>
      </c>
      <c r="K163" s="12">
        <v>-1.1200000000000001</v>
      </c>
      <c r="L163" s="13">
        <v>2.2999999999999998</v>
      </c>
      <c r="M163" s="13"/>
      <c r="N163" s="13"/>
      <c r="Q163" s="11">
        <f t="shared" si="4"/>
        <v>1.1524855884804888</v>
      </c>
    </row>
    <row r="164" spans="1:17" x14ac:dyDescent="0.25">
      <c r="A164">
        <v>1887</v>
      </c>
      <c r="C164" s="4"/>
      <c r="D164" s="5">
        <v>-13.453477819113168</v>
      </c>
      <c r="G164" s="4"/>
      <c r="H164" s="5">
        <f t="shared" si="3"/>
        <v>1.2261696354188512</v>
      </c>
      <c r="K164" s="12">
        <v>0.45</v>
      </c>
      <c r="L164" s="13">
        <v>-2.4</v>
      </c>
      <c r="M164" s="13"/>
      <c r="N164" s="13"/>
      <c r="Q164" s="11">
        <f t="shared" si="4"/>
        <v>1.2261696354188512</v>
      </c>
    </row>
    <row r="165" spans="1:17" x14ac:dyDescent="0.25">
      <c r="A165">
        <v>1888</v>
      </c>
      <c r="C165" s="4"/>
      <c r="D165" s="5">
        <v>-13.399880449037202</v>
      </c>
      <c r="G165" s="4"/>
      <c r="H165" s="5">
        <f t="shared" si="3"/>
        <v>1.3595028578932349</v>
      </c>
      <c r="K165" s="12">
        <v>-2.75</v>
      </c>
      <c r="L165" s="13">
        <v>-2</v>
      </c>
      <c r="M165" s="13"/>
      <c r="N165" s="13"/>
      <c r="Q165" s="11">
        <f t="shared" si="4"/>
        <v>1.3595028578932349</v>
      </c>
    </row>
    <row r="166" spans="1:17" x14ac:dyDescent="0.25">
      <c r="A166">
        <v>1889</v>
      </c>
      <c r="C166" s="4"/>
      <c r="D166" s="5">
        <v>-13.256819137766255</v>
      </c>
      <c r="G166" s="4"/>
      <c r="H166" s="5">
        <f t="shared" si="3"/>
        <v>1.7153939327002714</v>
      </c>
      <c r="K166" s="12">
        <v>-0.1</v>
      </c>
      <c r="L166" s="13">
        <v>0.3</v>
      </c>
      <c r="M166" s="13"/>
      <c r="N166" s="13"/>
      <c r="Q166" s="11">
        <f t="shared" si="4"/>
        <v>1.7153939327002714</v>
      </c>
    </row>
    <row r="167" spans="1:17" x14ac:dyDescent="0.25">
      <c r="A167">
        <v>1890</v>
      </c>
      <c r="C167" s="4"/>
      <c r="D167" s="5">
        <v>-13.368123333325782</v>
      </c>
      <c r="G167" s="4"/>
      <c r="H167" s="5">
        <f t="shared" si="3"/>
        <v>1.4385044687613433</v>
      </c>
      <c r="K167" s="12">
        <v>1.78</v>
      </c>
      <c r="L167" s="13">
        <v>2</v>
      </c>
      <c r="M167" s="13"/>
      <c r="N167" s="13"/>
      <c r="Q167" s="11">
        <f t="shared" si="4"/>
        <v>1.4385044687613433</v>
      </c>
    </row>
    <row r="168" spans="1:17" x14ac:dyDescent="0.25">
      <c r="A168">
        <v>1891</v>
      </c>
      <c r="C168" s="4"/>
      <c r="D168" s="5">
        <v>-13.572262814654533</v>
      </c>
      <c r="G168" s="4"/>
      <c r="H168" s="5">
        <f t="shared" si="3"/>
        <v>0.93067031866716221</v>
      </c>
      <c r="K168" s="12">
        <v>-0.82</v>
      </c>
      <c r="L168" s="13">
        <v>-3.3</v>
      </c>
      <c r="M168" s="13"/>
      <c r="N168" s="13"/>
      <c r="Q168" s="11">
        <f t="shared" si="4"/>
        <v>0.93067031866716221</v>
      </c>
    </row>
    <row r="169" spans="1:17" x14ac:dyDescent="0.25">
      <c r="A169">
        <v>1892</v>
      </c>
      <c r="C169" s="4"/>
      <c r="D169" s="5">
        <v>-13.486910294512036</v>
      </c>
      <c r="G169" s="4"/>
      <c r="H169" s="5">
        <f t="shared" si="3"/>
        <v>1.1430002621098887</v>
      </c>
      <c r="K169" s="12">
        <v>-2.02</v>
      </c>
      <c r="L169" s="13">
        <v>-1.1000000000000001</v>
      </c>
      <c r="M169" s="13"/>
      <c r="N169" s="13"/>
      <c r="Q169" s="11">
        <f t="shared" si="4"/>
        <v>1.1430002621098887</v>
      </c>
    </row>
    <row r="170" spans="1:17" x14ac:dyDescent="0.25">
      <c r="A170">
        <v>1893</v>
      </c>
      <c r="C170" s="4"/>
      <c r="D170" s="5">
        <v>-13.535569078580261</v>
      </c>
      <c r="G170" s="4"/>
      <c r="H170" s="5">
        <f t="shared" si="3"/>
        <v>1.0219526720451875</v>
      </c>
      <c r="K170" s="12">
        <v>-1.07</v>
      </c>
      <c r="L170" s="13">
        <v>-2.8</v>
      </c>
      <c r="M170" s="13"/>
      <c r="N170" s="13"/>
      <c r="Q170" s="11">
        <f t="shared" si="4"/>
        <v>1.0219526720451875</v>
      </c>
    </row>
    <row r="171" spans="1:17" x14ac:dyDescent="0.25">
      <c r="A171">
        <v>1894</v>
      </c>
      <c r="C171" s="4"/>
      <c r="D171" s="5">
        <v>-13.491380487454098</v>
      </c>
      <c r="G171" s="4"/>
      <c r="H171" s="5">
        <f t="shared" si="3"/>
        <v>1.1318798427832955</v>
      </c>
      <c r="K171" s="12">
        <v>2.68</v>
      </c>
      <c r="L171" s="13">
        <v>2.2000000000000002</v>
      </c>
      <c r="M171" s="13"/>
      <c r="N171" s="13"/>
      <c r="Q171" s="11">
        <f t="shared" si="4"/>
        <v>1.1318798427832955</v>
      </c>
    </row>
    <row r="172" spans="1:17" x14ac:dyDescent="0.25">
      <c r="A172">
        <v>1895</v>
      </c>
      <c r="C172" s="4"/>
      <c r="D172" s="5">
        <v>-13.320087564522833</v>
      </c>
      <c r="G172" s="4"/>
      <c r="H172" s="5">
        <f t="shared" si="3"/>
        <v>1.5580021948522662</v>
      </c>
      <c r="K172" s="12">
        <v>-3.97</v>
      </c>
      <c r="L172" s="13">
        <v>-0.4</v>
      </c>
      <c r="M172" s="13"/>
      <c r="N172" s="13"/>
      <c r="Q172" s="11">
        <f t="shared" si="4"/>
        <v>1.5580021948522662</v>
      </c>
    </row>
    <row r="173" spans="1:17" x14ac:dyDescent="0.25">
      <c r="A173">
        <v>1896</v>
      </c>
      <c r="C173" s="4"/>
      <c r="D173" s="5">
        <v>-13.647637873551151</v>
      </c>
      <c r="G173" s="4"/>
      <c r="H173" s="5">
        <f t="shared" si="3"/>
        <v>0.7431611277751794</v>
      </c>
      <c r="K173" s="12">
        <v>1.1200000000000001</v>
      </c>
      <c r="L173" s="13">
        <v>0.7</v>
      </c>
      <c r="M173" s="13"/>
      <c r="N173" s="13"/>
      <c r="Q173" s="11">
        <f t="shared" si="4"/>
        <v>0.7431611277751794</v>
      </c>
    </row>
    <row r="174" spans="1:17" x14ac:dyDescent="0.25">
      <c r="A174">
        <v>1897</v>
      </c>
      <c r="C174" s="4"/>
      <c r="D174" s="5">
        <v>-13.6891102747331</v>
      </c>
      <c r="G174" s="4"/>
      <c r="H174" s="5">
        <f t="shared" si="3"/>
        <v>0.63999097436089414</v>
      </c>
      <c r="K174" s="12">
        <v>1.0900000000000001</v>
      </c>
      <c r="L174" s="13">
        <v>-1.2</v>
      </c>
      <c r="M174" s="13"/>
      <c r="N174" s="13"/>
      <c r="Q174" s="11">
        <f t="shared" si="4"/>
        <v>0.63999097436089414</v>
      </c>
    </row>
    <row r="175" spans="1:17" x14ac:dyDescent="0.25">
      <c r="A175">
        <v>1898</v>
      </c>
      <c r="C175" s="4"/>
      <c r="D175" s="5">
        <v>-13.761173522912552</v>
      </c>
      <c r="G175" s="4"/>
      <c r="H175" s="5">
        <f t="shared" si="3"/>
        <v>0.46072051597610569</v>
      </c>
      <c r="K175" s="12">
        <v>1.02</v>
      </c>
      <c r="L175" s="13">
        <v>-0.9</v>
      </c>
      <c r="M175" s="13"/>
      <c r="N175" s="13"/>
      <c r="Q175" s="11">
        <f t="shared" si="4"/>
        <v>0.46072051597610569</v>
      </c>
    </row>
    <row r="176" spans="1:17" x14ac:dyDescent="0.25">
      <c r="A176">
        <v>1899</v>
      </c>
      <c r="C176" s="4"/>
      <c r="D176" s="5">
        <v>-13.84224645003671</v>
      </c>
      <c r="G176" s="4"/>
      <c r="H176" s="5">
        <f t="shared" si="3"/>
        <v>0.25903683982606956</v>
      </c>
      <c r="K176" s="12">
        <v>0.03</v>
      </c>
      <c r="L176" s="13">
        <v>0.5</v>
      </c>
      <c r="M176" s="13"/>
      <c r="N176" s="13"/>
      <c r="Q176" s="11">
        <f t="shared" si="4"/>
        <v>0.25903683982606956</v>
      </c>
    </row>
    <row r="177" spans="1:17" x14ac:dyDescent="0.25">
      <c r="A177">
        <v>1900</v>
      </c>
      <c r="C177" s="4"/>
      <c r="D177" s="5">
        <v>-14.052878076094229</v>
      </c>
      <c r="G177" s="4"/>
      <c r="H177" s="5">
        <f t="shared" si="3"/>
        <v>-0.26494770302488274</v>
      </c>
      <c r="K177" s="12">
        <v>-2.13</v>
      </c>
      <c r="L177" s="13">
        <v>-0.6</v>
      </c>
      <c r="M177" s="13"/>
      <c r="N177" s="13"/>
      <c r="Q177" s="11">
        <f t="shared" si="4"/>
        <v>-0.26494770302488274</v>
      </c>
    </row>
    <row r="178" spans="1:17" x14ac:dyDescent="0.25">
      <c r="A178">
        <v>1901</v>
      </c>
      <c r="C178" s="4"/>
      <c r="D178" s="5">
        <v>-13.876166451230405</v>
      </c>
      <c r="G178" s="4"/>
      <c r="H178" s="5">
        <f t="shared" si="3"/>
        <v>0.17465465728464583</v>
      </c>
      <c r="K178" s="12">
        <v>-0.33</v>
      </c>
      <c r="L178" s="13">
        <v>2</v>
      </c>
      <c r="M178" s="13"/>
      <c r="N178" s="13"/>
      <c r="Q178" s="11">
        <f t="shared" si="4"/>
        <v>0.17465465728464583</v>
      </c>
    </row>
    <row r="179" spans="1:17" x14ac:dyDescent="0.25">
      <c r="A179">
        <v>1902</v>
      </c>
      <c r="C179" s="4"/>
      <c r="D179" s="5">
        <v>-14.137053630905571</v>
      </c>
      <c r="G179" s="4"/>
      <c r="H179" s="5">
        <f t="shared" si="3"/>
        <v>-0.47434973078590603</v>
      </c>
      <c r="K179" s="12">
        <v>-1.41</v>
      </c>
      <c r="L179" s="13">
        <v>-4.2</v>
      </c>
      <c r="M179" s="13"/>
      <c r="N179" s="13"/>
      <c r="Q179" s="11">
        <f t="shared" si="4"/>
        <v>-0.47434973078590603</v>
      </c>
    </row>
    <row r="180" spans="1:17" x14ac:dyDescent="0.25">
      <c r="A180">
        <v>1903</v>
      </c>
      <c r="C180" s="4"/>
      <c r="D180" s="5">
        <v>-13.463240300499411</v>
      </c>
      <c r="G180" s="4"/>
      <c r="H180" s="5">
        <f t="shared" si="3"/>
        <v>1.2018836844341467</v>
      </c>
      <c r="K180" s="12">
        <v>3.89</v>
      </c>
      <c r="L180" s="13">
        <v>-1.9</v>
      </c>
      <c r="M180" s="13"/>
      <c r="N180" s="13"/>
      <c r="Q180" s="11">
        <f t="shared" si="4"/>
        <v>1.2018836844341467</v>
      </c>
    </row>
    <row r="181" spans="1:17" x14ac:dyDescent="0.25">
      <c r="A181">
        <v>1904</v>
      </c>
      <c r="C181" s="4"/>
      <c r="D181" s="5">
        <v>-13.833362196041946</v>
      </c>
      <c r="G181" s="4"/>
      <c r="H181" s="5">
        <f t="shared" si="3"/>
        <v>0.28113804017832073</v>
      </c>
      <c r="K181" s="12">
        <v>0.23</v>
      </c>
      <c r="L181" s="13">
        <v>-2</v>
      </c>
      <c r="M181" s="13"/>
      <c r="N181" s="13"/>
      <c r="Q181" s="11">
        <f t="shared" si="4"/>
        <v>0.28113804017832073</v>
      </c>
    </row>
    <row r="182" spans="1:17" x14ac:dyDescent="0.25">
      <c r="A182">
        <v>1905</v>
      </c>
      <c r="C182" s="4"/>
      <c r="D182" s="5">
        <v>-13.754124646870551</v>
      </c>
      <c r="G182" s="4"/>
      <c r="H182" s="5">
        <f t="shared" si="3"/>
        <v>0.47825587930028302</v>
      </c>
      <c r="K182" s="12">
        <v>1.98</v>
      </c>
      <c r="L182" s="13">
        <v>0.2</v>
      </c>
      <c r="M182" s="13"/>
      <c r="N182" s="13"/>
      <c r="Q182" s="11">
        <f t="shared" si="4"/>
        <v>0.47825587930028302</v>
      </c>
    </row>
    <row r="183" spans="1:17" x14ac:dyDescent="0.25">
      <c r="A183">
        <v>1906</v>
      </c>
      <c r="C183" s="4"/>
      <c r="D183" s="5">
        <v>-13.580441598083993</v>
      </c>
      <c r="G183" s="4"/>
      <c r="H183" s="5">
        <f t="shared" si="3"/>
        <v>0.91032410486927462</v>
      </c>
      <c r="K183" s="12">
        <v>2.06</v>
      </c>
      <c r="L183" s="13">
        <v>-0.5</v>
      </c>
      <c r="M183" s="13"/>
      <c r="N183" s="13"/>
      <c r="Q183" s="11">
        <f t="shared" si="4"/>
        <v>0.91032410486927462</v>
      </c>
    </row>
    <row r="184" spans="1:17" x14ac:dyDescent="0.25">
      <c r="A184">
        <v>1907</v>
      </c>
      <c r="C184" s="4"/>
      <c r="D184" s="5">
        <v>-13.767487669590075</v>
      </c>
      <c r="G184" s="4"/>
      <c r="H184" s="5">
        <f t="shared" si="3"/>
        <v>0.44501292579963175</v>
      </c>
      <c r="K184" s="12">
        <v>2.06</v>
      </c>
      <c r="L184" s="13">
        <v>-1</v>
      </c>
      <c r="M184" s="13"/>
      <c r="N184" s="13"/>
      <c r="Q184" s="11">
        <f t="shared" si="4"/>
        <v>0.44501292579963175</v>
      </c>
    </row>
    <row r="185" spans="1:17" x14ac:dyDescent="0.25">
      <c r="A185">
        <v>1908</v>
      </c>
      <c r="C185" s="4"/>
      <c r="D185" s="5">
        <v>-13.924381267440669</v>
      </c>
      <c r="G185" s="4"/>
      <c r="H185" s="5">
        <f t="shared" si="3"/>
        <v>5.4711518149032176E-2</v>
      </c>
      <c r="K185" s="12">
        <v>1.44</v>
      </c>
      <c r="L185" s="13">
        <v>0.2</v>
      </c>
      <c r="M185" s="13"/>
      <c r="N185" s="13"/>
      <c r="Q185" s="11">
        <f t="shared" si="4"/>
        <v>5.4711518149032176E-2</v>
      </c>
    </row>
    <row r="186" spans="1:17" x14ac:dyDescent="0.25">
      <c r="A186">
        <v>1909</v>
      </c>
      <c r="C186" s="4"/>
      <c r="D186" s="5">
        <v>-14.003964175742794</v>
      </c>
      <c r="G186" s="4"/>
      <c r="H186" s="5">
        <f t="shared" si="3"/>
        <v>-0.1432654647284147</v>
      </c>
      <c r="K186" s="12">
        <v>0</v>
      </c>
      <c r="L186" s="13">
        <v>2.1</v>
      </c>
      <c r="M186" s="13"/>
      <c r="N186" s="13"/>
      <c r="Q186" s="11">
        <f t="shared" si="4"/>
        <v>-0.1432654647284147</v>
      </c>
    </row>
    <row r="187" spans="1:17" x14ac:dyDescent="0.25">
      <c r="A187">
        <v>1910</v>
      </c>
      <c r="C187" s="4"/>
      <c r="D187" s="5">
        <v>-13.877436194330867</v>
      </c>
      <c r="G187" s="4"/>
      <c r="H187" s="5">
        <f t="shared" si="3"/>
        <v>0.17149593999946502</v>
      </c>
      <c r="K187" s="12">
        <v>2.1</v>
      </c>
      <c r="L187" s="13">
        <v>-0.8</v>
      </c>
      <c r="M187" s="13"/>
      <c r="N187" s="13"/>
      <c r="Q187" s="11">
        <f t="shared" si="4"/>
        <v>0.17149593999946502</v>
      </c>
    </row>
    <row r="188" spans="1:17" x14ac:dyDescent="0.25">
      <c r="A188">
        <v>1911</v>
      </c>
      <c r="C188" s="4"/>
      <c r="D188" s="5">
        <v>-14.026578624871476</v>
      </c>
      <c r="G188" s="4"/>
      <c r="H188" s="5">
        <f t="shared" si="3"/>
        <v>-0.1995230268538786</v>
      </c>
      <c r="K188" s="12">
        <v>0.28999999999999998</v>
      </c>
      <c r="L188" s="13">
        <v>-1.3</v>
      </c>
      <c r="M188" s="13"/>
      <c r="N188" s="13"/>
      <c r="Q188" s="11">
        <f t="shared" si="4"/>
        <v>-0.1995230268538786</v>
      </c>
    </row>
    <row r="189" spans="1:17" x14ac:dyDescent="0.25">
      <c r="A189">
        <v>1912</v>
      </c>
      <c r="C189" s="4"/>
      <c r="D189" s="5">
        <v>-13.77841868592613</v>
      </c>
      <c r="G189" s="4"/>
      <c r="H189" s="5">
        <f t="shared" si="3"/>
        <v>0.41782003124266637</v>
      </c>
      <c r="K189" s="12">
        <v>0.24</v>
      </c>
      <c r="L189" s="13">
        <v>-1.1000000000000001</v>
      </c>
      <c r="M189" s="13"/>
      <c r="N189" s="13"/>
      <c r="Q189" s="11">
        <f t="shared" si="4"/>
        <v>0.41782003124266637</v>
      </c>
    </row>
    <row r="190" spans="1:17" x14ac:dyDescent="0.25">
      <c r="A190">
        <v>1913</v>
      </c>
      <c r="C190" s="4"/>
      <c r="D190" s="5">
        <v>-13.958314218622695</v>
      </c>
      <c r="G190" s="4"/>
      <c r="H190" s="5">
        <f t="shared" si="3"/>
        <v>-2.9702879847600557E-2</v>
      </c>
      <c r="K190" s="12">
        <v>2.69</v>
      </c>
      <c r="L190" s="13">
        <v>0.9</v>
      </c>
      <c r="M190" s="13"/>
      <c r="N190" s="13"/>
      <c r="Q190" s="11">
        <f t="shared" si="4"/>
        <v>-2.9702879847600557E-2</v>
      </c>
    </row>
    <row r="191" spans="1:17" x14ac:dyDescent="0.25">
      <c r="A191">
        <v>1914</v>
      </c>
      <c r="C191" s="4"/>
      <c r="D191" s="5">
        <v>-13.771103807427178</v>
      </c>
      <c r="G191" s="4"/>
      <c r="H191" s="5">
        <f t="shared" si="3"/>
        <v>0.4360171241390452</v>
      </c>
      <c r="K191" s="12">
        <v>1.48</v>
      </c>
      <c r="L191" s="13">
        <v>1.4</v>
      </c>
      <c r="M191" s="13"/>
      <c r="N191" s="13"/>
      <c r="Q191" s="11">
        <f t="shared" si="4"/>
        <v>0.4360171241390452</v>
      </c>
    </row>
    <row r="192" spans="1:17" x14ac:dyDescent="0.25">
      <c r="A192">
        <v>1915</v>
      </c>
      <c r="C192" s="4"/>
      <c r="D192" s="5">
        <v>-13.941028243920833</v>
      </c>
      <c r="G192" s="4"/>
      <c r="H192" s="5">
        <f t="shared" si="3"/>
        <v>1.3299131395547899E-2</v>
      </c>
      <c r="K192" s="12">
        <v>-0.2</v>
      </c>
      <c r="L192" s="13">
        <v>-2.7</v>
      </c>
      <c r="M192" s="13"/>
      <c r="N192" s="13"/>
      <c r="Q192" s="11">
        <f t="shared" ref="Q192:Q223" si="5">AVERAGE(F192:H192)</f>
        <v>1.3299131395547899E-2</v>
      </c>
    </row>
    <row r="193" spans="1:17" x14ac:dyDescent="0.25">
      <c r="A193">
        <v>1916</v>
      </c>
      <c r="C193" s="4"/>
      <c r="D193" s="5">
        <v>-14.116782453796674</v>
      </c>
      <c r="G193" s="4"/>
      <c r="H193" s="5">
        <f t="shared" si="3"/>
        <v>-0.423921484708768</v>
      </c>
      <c r="K193" s="12">
        <v>-0.69</v>
      </c>
      <c r="L193" s="13">
        <v>-1.7</v>
      </c>
      <c r="M193" s="13"/>
      <c r="N193" s="13"/>
      <c r="Q193" s="11">
        <f t="shared" si="5"/>
        <v>-0.423921484708768</v>
      </c>
    </row>
    <row r="194" spans="1:17" x14ac:dyDescent="0.25">
      <c r="A194">
        <v>1917</v>
      </c>
      <c r="C194" s="4"/>
      <c r="D194" s="5">
        <v>-14.226462213017969</v>
      </c>
      <c r="G194" s="4"/>
      <c r="H194" s="5">
        <f t="shared" si="3"/>
        <v>-0.69676986731527568</v>
      </c>
      <c r="K194" s="12">
        <v>-3.8</v>
      </c>
      <c r="L194" s="13">
        <v>-0.8</v>
      </c>
      <c r="M194" s="13"/>
      <c r="N194" s="13"/>
      <c r="Q194" s="11">
        <f t="shared" si="5"/>
        <v>-0.69676986731527568</v>
      </c>
    </row>
    <row r="195" spans="1:17" x14ac:dyDescent="0.25">
      <c r="A195">
        <v>1918</v>
      </c>
      <c r="C195" s="4"/>
      <c r="D195" s="5">
        <v>-13.912319070603749</v>
      </c>
      <c r="G195" s="4"/>
      <c r="H195" s="5">
        <f t="shared" si="3"/>
        <v>8.4718430281239293E-2</v>
      </c>
      <c r="K195" s="12">
        <v>-0.8</v>
      </c>
      <c r="L195" s="13">
        <v>0.1</v>
      </c>
      <c r="M195" s="13"/>
      <c r="N195" s="13"/>
      <c r="Q195" s="11">
        <f t="shared" si="5"/>
        <v>8.4718430281239293E-2</v>
      </c>
    </row>
    <row r="196" spans="1:17" x14ac:dyDescent="0.25">
      <c r="A196">
        <v>1919</v>
      </c>
      <c r="C196" s="4"/>
      <c r="D196" s="5">
        <v>-13.669099008608987</v>
      </c>
      <c r="G196" s="4"/>
      <c r="H196" s="5">
        <f t="shared" si="3"/>
        <v>0.68977264451259657</v>
      </c>
      <c r="K196" s="12">
        <v>-0.8</v>
      </c>
      <c r="L196" s="13">
        <v>1.6</v>
      </c>
      <c r="M196" s="13"/>
      <c r="N196" s="13"/>
      <c r="Q196" s="11">
        <f t="shared" si="5"/>
        <v>0.68977264451259657</v>
      </c>
    </row>
    <row r="197" spans="1:17" x14ac:dyDescent="0.25">
      <c r="A197">
        <v>1920</v>
      </c>
      <c r="C197" s="4"/>
      <c r="D197" s="5">
        <v>-13.730403520101413</v>
      </c>
      <c r="G197" s="4"/>
      <c r="H197" s="5">
        <f t="shared" si="3"/>
        <v>0.53726650367177087</v>
      </c>
      <c r="K197" s="12">
        <v>3.18</v>
      </c>
      <c r="L197" s="13">
        <v>0.8</v>
      </c>
      <c r="M197" s="13"/>
      <c r="N197" s="13"/>
      <c r="Q197" s="11">
        <f t="shared" si="5"/>
        <v>0.53726650367177087</v>
      </c>
    </row>
    <row r="198" spans="1:17" x14ac:dyDescent="0.25">
      <c r="A198">
        <v>1921</v>
      </c>
      <c r="C198" s="4"/>
      <c r="D198" s="5">
        <v>-13.518099655830497</v>
      </c>
      <c r="G198" s="4"/>
      <c r="H198" s="5">
        <f t="shared" si="3"/>
        <v>1.0654110437282012</v>
      </c>
      <c r="K198" s="12">
        <v>1.63</v>
      </c>
      <c r="L198" s="13">
        <v>-0.7</v>
      </c>
      <c r="M198" s="13"/>
      <c r="N198" s="13"/>
      <c r="Q198" s="11">
        <f t="shared" si="5"/>
        <v>1.0654110437282012</v>
      </c>
    </row>
    <row r="199" spans="1:17" x14ac:dyDescent="0.25">
      <c r="A199">
        <v>1922</v>
      </c>
      <c r="C199" s="4"/>
      <c r="D199" s="5">
        <v>-13.908142495360762</v>
      </c>
      <c r="G199" s="4"/>
      <c r="H199" s="5">
        <f t="shared" si="3"/>
        <v>9.5108422089883404E-2</v>
      </c>
      <c r="K199" s="12">
        <v>1.85</v>
      </c>
      <c r="L199" s="13">
        <v>3.3</v>
      </c>
      <c r="M199" s="13"/>
      <c r="N199" s="13"/>
      <c r="Q199" s="11">
        <f t="shared" si="5"/>
        <v>9.5108422089883404E-2</v>
      </c>
    </row>
    <row r="200" spans="1:17" x14ac:dyDescent="0.25">
      <c r="A200">
        <v>1923</v>
      </c>
      <c r="C200" s="4"/>
      <c r="D200" s="5">
        <v>-14.244197633024191</v>
      </c>
      <c r="G200" s="4"/>
      <c r="H200" s="5">
        <f t="shared" si="3"/>
        <v>-0.74088995563331395</v>
      </c>
      <c r="K200" s="12">
        <v>1.73</v>
      </c>
      <c r="L200" s="13">
        <v>1.7</v>
      </c>
      <c r="M200" s="13"/>
      <c r="N200" s="13"/>
      <c r="Q200" s="11">
        <f t="shared" si="5"/>
        <v>-0.74088995563331395</v>
      </c>
    </row>
    <row r="201" spans="1:17" x14ac:dyDescent="0.25">
      <c r="A201">
        <v>1924</v>
      </c>
      <c r="C201" s="4"/>
      <c r="D201" s="5">
        <v>-14.16109541733398</v>
      </c>
      <c r="G201" s="4"/>
      <c r="H201" s="5">
        <f t="shared" si="3"/>
        <v>-0.53415805447785714</v>
      </c>
      <c r="K201" s="12">
        <v>-1.1299999999999999</v>
      </c>
      <c r="L201" s="13">
        <v>1.6</v>
      </c>
      <c r="M201" s="13"/>
      <c r="N201" s="13"/>
      <c r="Q201" s="11">
        <f t="shared" si="5"/>
        <v>-0.53415805447785714</v>
      </c>
    </row>
    <row r="202" spans="1:17" x14ac:dyDescent="0.25">
      <c r="A202">
        <v>1925</v>
      </c>
      <c r="C202" s="4"/>
      <c r="D202" s="5">
        <v>-13.739237663662003</v>
      </c>
      <c r="G202" s="4"/>
      <c r="H202" s="5">
        <f t="shared" si="3"/>
        <v>0.5152899621536845</v>
      </c>
      <c r="K202" s="12">
        <v>2.39</v>
      </c>
      <c r="L202" s="13">
        <v>2.4</v>
      </c>
      <c r="M202" s="13"/>
      <c r="N202" s="13"/>
      <c r="Q202" s="11">
        <f t="shared" si="5"/>
        <v>0.5152899621536845</v>
      </c>
    </row>
    <row r="203" spans="1:17" x14ac:dyDescent="0.25">
      <c r="A203" s="1">
        <v>1926</v>
      </c>
      <c r="C203" s="4"/>
      <c r="D203" s="5">
        <v>-14.201290358339193</v>
      </c>
      <c r="G203" s="4"/>
      <c r="H203" s="5">
        <f t="shared" si="3"/>
        <v>-0.63415029297382708</v>
      </c>
      <c r="K203" s="12">
        <v>0.11</v>
      </c>
      <c r="L203" s="13">
        <v>-0.2</v>
      </c>
      <c r="M203" s="13"/>
      <c r="N203" s="13"/>
      <c r="Q203" s="11">
        <f t="shared" si="5"/>
        <v>-0.63415029297382708</v>
      </c>
    </row>
    <row r="204" spans="1:17" x14ac:dyDescent="0.25">
      <c r="A204" s="1">
        <v>1927</v>
      </c>
      <c r="C204" s="4"/>
      <c r="D204" s="5">
        <v>-14.165585767836205</v>
      </c>
      <c r="G204" s="4"/>
      <c r="H204" s="5">
        <f t="shared" si="3"/>
        <v>-0.54532861940767652</v>
      </c>
      <c r="K204" s="12">
        <v>1.72</v>
      </c>
      <c r="L204" s="13">
        <v>-0.1</v>
      </c>
      <c r="M204" s="13"/>
      <c r="N204" s="13"/>
      <c r="Q204" s="11">
        <f t="shared" si="5"/>
        <v>-0.54532861940767652</v>
      </c>
    </row>
    <row r="205" spans="1:17" x14ac:dyDescent="0.25">
      <c r="A205" s="1">
        <v>1928</v>
      </c>
      <c r="C205" s="4"/>
      <c r="D205" s="5">
        <v>-14.300840839656567</v>
      </c>
      <c r="G205" s="4"/>
      <c r="H205" s="5">
        <f t="shared" si="3"/>
        <v>-0.88180025143463203</v>
      </c>
      <c r="K205" s="12">
        <v>0.63</v>
      </c>
      <c r="L205" s="13">
        <v>-1.9</v>
      </c>
      <c r="M205" s="13"/>
      <c r="N205" s="13"/>
      <c r="Q205" s="11">
        <f t="shared" si="5"/>
        <v>-0.88180025143463203</v>
      </c>
    </row>
    <row r="206" spans="1:17" x14ac:dyDescent="0.25">
      <c r="A206" s="1">
        <v>1929</v>
      </c>
      <c r="C206" s="4"/>
      <c r="D206" s="5">
        <v>-14.414466095130757</v>
      </c>
      <c r="G206" s="4"/>
      <c r="H206" s="5">
        <f t="shared" si="3"/>
        <v>-1.1644637747637803</v>
      </c>
      <c r="K206" s="12">
        <v>-1.03</v>
      </c>
      <c r="L206" s="13">
        <v>-0.4</v>
      </c>
      <c r="M206" s="13"/>
      <c r="N206" s="13"/>
      <c r="Q206" s="11">
        <f t="shared" si="5"/>
        <v>-1.1644637747637803</v>
      </c>
    </row>
    <row r="207" spans="1:17" x14ac:dyDescent="0.25">
      <c r="A207" s="1">
        <v>1930</v>
      </c>
      <c r="C207" s="4"/>
      <c r="D207" s="5">
        <v>-13.978917071963851</v>
      </c>
      <c r="G207" s="4"/>
      <c r="H207" s="5">
        <f t="shared" si="3"/>
        <v>-8.0956230977515198E-2</v>
      </c>
      <c r="K207" s="12">
        <v>0.91</v>
      </c>
      <c r="L207" s="13">
        <v>1.4</v>
      </c>
      <c r="M207" s="13"/>
      <c r="N207" s="13"/>
      <c r="Q207" s="11">
        <f t="shared" si="5"/>
        <v>-8.0956230977515198E-2</v>
      </c>
    </row>
    <row r="208" spans="1:17" x14ac:dyDescent="0.25">
      <c r="A208" s="1">
        <v>1931</v>
      </c>
      <c r="C208" s="4"/>
      <c r="D208" s="5">
        <v>-14.22382350806703</v>
      </c>
      <c r="G208" s="4"/>
      <c r="H208" s="5">
        <f t="shared" si="3"/>
        <v>-0.69020560802850062</v>
      </c>
      <c r="K208" s="12">
        <v>-0.16</v>
      </c>
      <c r="L208" s="13">
        <v>-1.1000000000000001</v>
      </c>
      <c r="M208" s="13"/>
      <c r="N208" s="13"/>
      <c r="Q208" s="11">
        <f t="shared" si="5"/>
        <v>-0.69020560802850062</v>
      </c>
    </row>
    <row r="209" spans="1:17" x14ac:dyDescent="0.25">
      <c r="A209" s="1">
        <v>1932</v>
      </c>
      <c r="C209" s="4"/>
      <c r="D209" s="5">
        <v>-14.183291964970129</v>
      </c>
      <c r="G209" s="4"/>
      <c r="H209" s="5">
        <f t="shared" si="3"/>
        <v>-0.58937601050702804</v>
      </c>
      <c r="K209" s="12">
        <v>-0.5</v>
      </c>
      <c r="L209" s="13">
        <v>0.8</v>
      </c>
      <c r="M209" s="13"/>
      <c r="N209" s="13"/>
      <c r="Q209" s="11">
        <f t="shared" si="5"/>
        <v>-0.58937601050702804</v>
      </c>
    </row>
    <row r="210" spans="1:17" x14ac:dyDescent="0.25">
      <c r="A210" s="1">
        <v>1933</v>
      </c>
      <c r="C210" s="4"/>
      <c r="D210" s="5">
        <v>-13.664385415869063</v>
      </c>
      <c r="G210" s="4"/>
      <c r="H210" s="5">
        <f t="shared" si="3"/>
        <v>0.70149856517913478</v>
      </c>
      <c r="K210" s="12">
        <v>0.25</v>
      </c>
      <c r="L210" s="13">
        <v>3.1</v>
      </c>
      <c r="M210" s="13"/>
      <c r="N210" s="13"/>
      <c r="Q210" s="11">
        <f t="shared" si="5"/>
        <v>0.70149856517913478</v>
      </c>
    </row>
    <row r="211" spans="1:17" x14ac:dyDescent="0.25">
      <c r="A211" s="1">
        <v>1934</v>
      </c>
      <c r="C211" s="4"/>
      <c r="D211" s="5">
        <v>-13.694783218369688</v>
      </c>
      <c r="G211" s="4"/>
      <c r="H211" s="5">
        <f t="shared" si="3"/>
        <v>0.62587849356361303</v>
      </c>
      <c r="K211" s="12">
        <v>0.86</v>
      </c>
      <c r="L211" s="13">
        <v>0.2</v>
      </c>
      <c r="M211" s="13"/>
      <c r="N211" s="13"/>
      <c r="Q211" s="11">
        <f t="shared" si="5"/>
        <v>0.62587849356361303</v>
      </c>
    </row>
    <row r="212" spans="1:17" x14ac:dyDescent="0.25">
      <c r="A212" s="1">
        <v>1935</v>
      </c>
      <c r="C212" s="4"/>
      <c r="D212" s="5">
        <v>-14.075646273609399</v>
      </c>
      <c r="G212" s="4"/>
      <c r="H212" s="5">
        <f t="shared" si="3"/>
        <v>-0.32158774227173564</v>
      </c>
      <c r="K212" s="12">
        <v>0.97</v>
      </c>
      <c r="L212" s="13">
        <v>3.2</v>
      </c>
      <c r="M212" s="13"/>
      <c r="N212" s="13"/>
      <c r="Q212" s="11">
        <f t="shared" si="5"/>
        <v>-0.32158774227173564</v>
      </c>
    </row>
    <row r="213" spans="1:17" x14ac:dyDescent="0.25">
      <c r="A213" s="1">
        <v>1936</v>
      </c>
      <c r="C213" s="4"/>
      <c r="D213" s="5">
        <v>-14.111123783306494</v>
      </c>
      <c r="G213" s="4"/>
      <c r="H213" s="5">
        <f t="shared" si="3"/>
        <v>-0.40984451096347163</v>
      </c>
      <c r="K213" s="12">
        <v>-3.89</v>
      </c>
      <c r="L213" s="13">
        <v>1.8</v>
      </c>
      <c r="M213" s="13"/>
      <c r="N213" s="13"/>
      <c r="Q213" s="11">
        <f t="shared" si="5"/>
        <v>-0.40984451096347163</v>
      </c>
    </row>
    <row r="214" spans="1:17" x14ac:dyDescent="0.25">
      <c r="A214" s="1">
        <v>1937</v>
      </c>
      <c r="C214" s="4"/>
      <c r="D214" s="5">
        <v>-13.519580007768679</v>
      </c>
      <c r="G214" s="4"/>
      <c r="H214" s="5">
        <f t="shared" si="3"/>
        <v>1.0617283985903088</v>
      </c>
      <c r="K214" s="12">
        <v>0.72</v>
      </c>
      <c r="L214" s="13">
        <v>0.4</v>
      </c>
      <c r="M214" s="13"/>
      <c r="N214" s="13"/>
      <c r="Q214" s="11">
        <f t="shared" si="5"/>
        <v>1.0617283985903088</v>
      </c>
    </row>
    <row r="215" spans="1:17" x14ac:dyDescent="0.25">
      <c r="A215" s="1">
        <v>1938</v>
      </c>
      <c r="C215" s="4"/>
      <c r="D215" s="5">
        <v>-13.617050544128679</v>
      </c>
      <c r="G215" s="4"/>
      <c r="H215" s="5">
        <f t="shared" si="3"/>
        <v>0.81925268213695768</v>
      </c>
      <c r="K215" s="12">
        <v>1.79</v>
      </c>
      <c r="L215" s="13">
        <v>2.2999999999999998</v>
      </c>
      <c r="M215" s="13"/>
      <c r="N215" s="13"/>
      <c r="Q215" s="11">
        <f t="shared" si="5"/>
        <v>0.81925268213695768</v>
      </c>
    </row>
    <row r="216" spans="1:17" x14ac:dyDescent="0.25">
      <c r="A216" s="1">
        <v>1939</v>
      </c>
      <c r="C216" s="4"/>
      <c r="D216" s="5">
        <v>-13.987992197743052</v>
      </c>
      <c r="G216" s="4"/>
      <c r="H216" s="5">
        <f t="shared" si="3"/>
        <v>-0.10353225966672633</v>
      </c>
      <c r="K216" s="12">
        <v>0.37</v>
      </c>
      <c r="L216" s="13">
        <v>0.1</v>
      </c>
      <c r="M216" s="13"/>
      <c r="N216" s="13"/>
      <c r="Q216" s="11">
        <f t="shared" si="5"/>
        <v>-0.10353225966672633</v>
      </c>
    </row>
    <row r="217" spans="1:17" x14ac:dyDescent="0.25">
      <c r="A217" s="1">
        <v>1940</v>
      </c>
      <c r="C217" s="4"/>
      <c r="D217" s="5">
        <v>-14.454811893555743</v>
      </c>
      <c r="G217" s="4"/>
      <c r="H217" s="5">
        <f t="shared" si="3"/>
        <v>-1.2648312985747552</v>
      </c>
      <c r="K217" s="12">
        <v>-2.86</v>
      </c>
      <c r="L217" s="13">
        <v>1.5</v>
      </c>
      <c r="M217" s="13"/>
      <c r="N217" s="13"/>
      <c r="Q217" s="11">
        <f t="shared" si="5"/>
        <v>-1.2648312985747552</v>
      </c>
    </row>
    <row r="218" spans="1:17" x14ac:dyDescent="0.25">
      <c r="A218" s="1">
        <v>1941</v>
      </c>
      <c r="C218" s="4"/>
      <c r="D218" s="5">
        <v>-14.193248200456239</v>
      </c>
      <c r="G218" s="4"/>
      <c r="H218" s="5">
        <f t="shared" si="3"/>
        <v>-0.61414396011342243</v>
      </c>
      <c r="K218" s="12">
        <v>-2.31</v>
      </c>
      <c r="L218" s="13">
        <v>1</v>
      </c>
      <c r="M218" s="13"/>
      <c r="N218" s="13"/>
      <c r="Q218" s="11">
        <f t="shared" si="5"/>
        <v>-0.61414396011342243</v>
      </c>
    </row>
    <row r="219" spans="1:17" x14ac:dyDescent="0.25">
      <c r="A219" s="1">
        <v>1942</v>
      </c>
      <c r="C219" s="4"/>
      <c r="D219" s="5">
        <v>-14.020947633740803</v>
      </c>
      <c r="G219" s="4"/>
      <c r="H219" s="5">
        <f t="shared" si="3"/>
        <v>-0.18551491055800223</v>
      </c>
      <c r="K219" s="12">
        <v>-0.55000000000000004</v>
      </c>
      <c r="L219" s="13">
        <v>0.5</v>
      </c>
      <c r="M219" s="13"/>
      <c r="N219" s="13"/>
      <c r="Q219" s="11">
        <f t="shared" si="5"/>
        <v>-0.18551491055800223</v>
      </c>
    </row>
    <row r="220" spans="1:17" x14ac:dyDescent="0.25">
      <c r="A220" s="1">
        <v>1943</v>
      </c>
      <c r="B220" s="3"/>
      <c r="C220" s="4"/>
      <c r="D220" s="5">
        <v>-13.842501217577258</v>
      </c>
      <c r="F220" s="3"/>
      <c r="G220" s="4"/>
      <c r="H220" s="5">
        <f t="shared" si="3"/>
        <v>0.25840305915520739</v>
      </c>
      <c r="K220" s="12">
        <v>1.48</v>
      </c>
      <c r="L220" s="13">
        <v>-0.2</v>
      </c>
      <c r="M220" s="13"/>
      <c r="N220" s="13"/>
      <c r="Q220" s="11">
        <f t="shared" si="5"/>
        <v>0.25840305915520739</v>
      </c>
    </row>
    <row r="221" spans="1:17" x14ac:dyDescent="0.25">
      <c r="A221" s="1">
        <v>1944</v>
      </c>
      <c r="B221" s="3"/>
      <c r="C221" s="4">
        <v>-10.893519296515782</v>
      </c>
      <c r="D221" s="5">
        <v>-13.712545650633553</v>
      </c>
      <c r="F221" s="3"/>
      <c r="G221" s="4">
        <f>(C221-AVERAGE(C$2:C$276))/STDEV(C$2:C$276)</f>
        <v>2.7195647935456719</v>
      </c>
      <c r="H221" s="5">
        <f t="shared" si="3"/>
        <v>0.58169120733357349</v>
      </c>
      <c r="K221" s="12">
        <v>0.61</v>
      </c>
      <c r="L221" s="13">
        <v>-0.7</v>
      </c>
      <c r="M221" s="13"/>
      <c r="N221" s="13"/>
      <c r="Q221" s="11">
        <f t="shared" si="5"/>
        <v>1.6506280004396228</v>
      </c>
    </row>
    <row r="222" spans="1:17" x14ac:dyDescent="0.25">
      <c r="A222" s="1">
        <v>1945</v>
      </c>
      <c r="B222" s="3"/>
      <c r="C222" s="4">
        <v>-11.126437818681014</v>
      </c>
      <c r="D222" s="5">
        <v>-13.873354128987362</v>
      </c>
      <c r="F222" s="3"/>
      <c r="G222" s="4">
        <f>(C222-AVERAGE(C$2:C$276))/STDEV(C$2:C$276)</f>
        <v>2.156692440434568</v>
      </c>
      <c r="H222" s="5">
        <f t="shared" si="3"/>
        <v>0.18165082121526202</v>
      </c>
      <c r="K222" s="12">
        <v>1.64</v>
      </c>
      <c r="L222" s="13">
        <v>1</v>
      </c>
      <c r="M222" s="13"/>
      <c r="N222" s="13"/>
      <c r="Q222" s="11">
        <f t="shared" si="5"/>
        <v>1.1691716308249149</v>
      </c>
    </row>
    <row r="223" spans="1:17" x14ac:dyDescent="0.25">
      <c r="A223" s="1">
        <v>1946</v>
      </c>
      <c r="B223" s="3"/>
      <c r="C223" s="4">
        <v>-11.443444481739643</v>
      </c>
      <c r="D223" s="5">
        <v>-13.820895172697025</v>
      </c>
      <c r="F223" s="3"/>
      <c r="G223" s="4">
        <f>(C223-AVERAGE(C$2:C$276))/STDEV(C$2:C$276)</f>
        <v>1.3906121616788536</v>
      </c>
      <c r="H223" s="5">
        <f t="shared" si="3"/>
        <v>0.31215203200078784</v>
      </c>
      <c r="K223" s="12">
        <v>0.27</v>
      </c>
      <c r="L223" s="13">
        <v>3.5</v>
      </c>
      <c r="M223" s="13"/>
      <c r="N223" s="13"/>
      <c r="Q223" s="11">
        <f t="shared" si="5"/>
        <v>0.85138209683982069</v>
      </c>
    </row>
    <row r="224" spans="1:17" x14ac:dyDescent="0.25">
      <c r="A224" s="1">
        <v>1947</v>
      </c>
      <c r="B224" s="3">
        <v>-12.38520948277764</v>
      </c>
      <c r="C224" s="4">
        <v>-11.782293436832113</v>
      </c>
      <c r="D224" s="5">
        <v>-13.888928273076033</v>
      </c>
      <c r="F224" s="3">
        <f>(B224-AVERAGE(B$2:B$276))/STDEV(B$2:B$276)</f>
        <v>-6.5486944778082479E-2</v>
      </c>
      <c r="G224" s="4">
        <f>(C224-AVERAGE(C$2:C$276))/STDEV(C$2:C$276)</f>
        <v>0.57174766378875097</v>
      </c>
      <c r="H224" s="5">
        <f>(D224-AVERAGE(D$2:D$276))/STDEV(D$2:D$276)</f>
        <v>0.14290730048505371</v>
      </c>
      <c r="K224" s="12">
        <v>-2.71</v>
      </c>
      <c r="L224" s="13">
        <v>0.2</v>
      </c>
      <c r="M224" s="13"/>
      <c r="N224" s="13"/>
      <c r="Q224" s="11">
        <f t="shared" ref="Q224:Q255" si="6">AVERAGE(F224:H224)</f>
        <v>0.21638933983190742</v>
      </c>
    </row>
    <row r="225" spans="1:30" x14ac:dyDescent="0.25">
      <c r="A225" s="1">
        <v>1948</v>
      </c>
      <c r="B225" s="3">
        <v>-12.114449464960371</v>
      </c>
      <c r="C225" s="4">
        <v>-11.615786802381212</v>
      </c>
      <c r="D225" s="5">
        <v>-13.933093747493096</v>
      </c>
      <c r="F225" s="3">
        <f t="shared" ref="F225:F269" si="7">(B225-AVERAGE(B$2:B$276))/STDEV(B$2:B$276)</f>
        <v>0.70359588543564033</v>
      </c>
      <c r="G225" s="4">
        <f t="shared" ref="G225:G268" si="8">(C225-AVERAGE(C$2:C$276))/STDEV(C$2:C$276)</f>
        <v>0.97412863491436574</v>
      </c>
      <c r="H225" s="5">
        <f t="shared" ref="H225:H275" si="9">(D225-AVERAGE(D$2:D$276))/STDEV(D$2:D$276)</f>
        <v>3.3037636772251522E-2</v>
      </c>
      <c r="K225" s="12">
        <v>1.34</v>
      </c>
      <c r="L225" s="13">
        <v>-0.6</v>
      </c>
      <c r="M225" s="13"/>
      <c r="N225" s="13"/>
      <c r="Q225" s="11">
        <f t="shared" si="6"/>
        <v>0.57025405237408588</v>
      </c>
    </row>
    <row r="226" spans="1:30" x14ac:dyDescent="0.25">
      <c r="A226" s="1">
        <v>1949</v>
      </c>
      <c r="B226" s="3">
        <v>-11.838005070079554</v>
      </c>
      <c r="C226" s="4">
        <v>-11.660854564316502</v>
      </c>
      <c r="D226" s="5">
        <v>-14.041786508015569</v>
      </c>
      <c r="F226" s="3">
        <f t="shared" si="7"/>
        <v>1.4888249577543795</v>
      </c>
      <c r="G226" s="4">
        <f t="shared" si="8"/>
        <v>0.86521760038542472</v>
      </c>
      <c r="H226" s="5">
        <f t="shared" si="9"/>
        <v>-0.23735540675874742</v>
      </c>
      <c r="K226" s="12">
        <v>1.87</v>
      </c>
      <c r="L226" s="13">
        <v>-1.9</v>
      </c>
      <c r="M226" s="13"/>
      <c r="N226" s="13"/>
      <c r="Q226" s="11">
        <f t="shared" si="6"/>
        <v>0.70556238379368563</v>
      </c>
    </row>
    <row r="227" spans="1:30" x14ac:dyDescent="0.25">
      <c r="A227" s="1">
        <v>1950</v>
      </c>
      <c r="B227" s="3">
        <v>-11.734890939002518</v>
      </c>
      <c r="C227" s="4">
        <v>-11.688189958508108</v>
      </c>
      <c r="D227" s="5">
        <v>-13.862648587776572</v>
      </c>
      <c r="F227" s="3">
        <f t="shared" si="7"/>
        <v>1.7817164577736897</v>
      </c>
      <c r="G227" s="4">
        <f t="shared" si="8"/>
        <v>0.79915871632237867</v>
      </c>
      <c r="H227" s="5">
        <f t="shared" si="9"/>
        <v>0.20828280532089583</v>
      </c>
      <c r="K227" s="12">
        <v>1.4</v>
      </c>
      <c r="L227" s="13">
        <v>0.7</v>
      </c>
      <c r="M227" s="13">
        <v>-0.41</v>
      </c>
      <c r="N227" s="13">
        <v>-0.12666666666666662</v>
      </c>
      <c r="O227" s="11"/>
      <c r="P227" s="11">
        <v>1.4</v>
      </c>
      <c r="Q227" s="11">
        <f t="shared" si="6"/>
        <v>0.92971932647232147</v>
      </c>
    </row>
    <row r="228" spans="1:30" x14ac:dyDescent="0.25">
      <c r="A228" s="1">
        <v>1951</v>
      </c>
      <c r="B228" s="3">
        <v>-12.445388042492656</v>
      </c>
      <c r="C228" s="4">
        <v>-12.087773689900445</v>
      </c>
      <c r="D228" s="5">
        <v>-14.374388886032902</v>
      </c>
      <c r="F228" s="3">
        <f t="shared" si="7"/>
        <v>-0.23642169872334667</v>
      </c>
      <c r="G228" s="4">
        <f t="shared" si="8"/>
        <v>-0.16647782070736503</v>
      </c>
      <c r="H228" s="5">
        <f t="shared" si="9"/>
        <v>-1.0647644158358516</v>
      </c>
      <c r="K228" s="12">
        <v>-1.26</v>
      </c>
      <c r="L228" s="13">
        <v>-0.5</v>
      </c>
      <c r="M228" s="13">
        <v>-1.615</v>
      </c>
      <c r="N228" s="13">
        <v>0.33499999999999996</v>
      </c>
      <c r="O228" s="11">
        <v>-1.26</v>
      </c>
      <c r="P228" s="11"/>
      <c r="Q228" s="11">
        <f t="shared" si="6"/>
        <v>-0.48922131175552108</v>
      </c>
      <c r="AD228" s="11"/>
    </row>
    <row r="229" spans="1:30" x14ac:dyDescent="0.25">
      <c r="A229" s="1">
        <v>1952</v>
      </c>
      <c r="B229" s="3">
        <v>-11.885123107858258</v>
      </c>
      <c r="C229" s="4">
        <v>-11.89284131304643</v>
      </c>
      <c r="D229" s="5">
        <v>-14.188874521181491</v>
      </c>
      <c r="F229" s="3">
        <f t="shared" si="7"/>
        <v>1.3549880857483401</v>
      </c>
      <c r="G229" s="4">
        <f t="shared" si="8"/>
        <v>0.30459697676847969</v>
      </c>
      <c r="H229" s="5">
        <f t="shared" si="9"/>
        <v>-0.60326363611720757</v>
      </c>
      <c r="K229" s="12">
        <v>0.83</v>
      </c>
      <c r="L229" s="13">
        <v>0</v>
      </c>
      <c r="M229" s="13">
        <v>-0.90749999999999997</v>
      </c>
      <c r="N229" s="13">
        <v>-0.58750000000000002</v>
      </c>
      <c r="O229" s="11"/>
      <c r="P229" s="11">
        <v>0.83</v>
      </c>
      <c r="Q229" s="11">
        <f t="shared" si="6"/>
        <v>0.35210714213320404</v>
      </c>
      <c r="AD229" s="11"/>
    </row>
    <row r="230" spans="1:30" x14ac:dyDescent="0.25">
      <c r="A230" s="1">
        <v>1953</v>
      </c>
      <c r="B230" s="3">
        <v>-11.991052508757056</v>
      </c>
      <c r="C230" s="4">
        <v>-12.113138081815142</v>
      </c>
      <c r="D230" s="5">
        <v>-14.031475624138377</v>
      </c>
      <c r="F230" s="3">
        <f t="shared" si="7"/>
        <v>1.0540999261786594</v>
      </c>
      <c r="G230" s="4">
        <f t="shared" si="8"/>
        <v>-0.22777356837714538</v>
      </c>
      <c r="H230" s="5">
        <f t="shared" si="9"/>
        <v>-0.21170520466941589</v>
      </c>
      <c r="K230" s="12">
        <v>0.18</v>
      </c>
      <c r="L230" s="13">
        <v>2.8</v>
      </c>
      <c r="M230" s="13">
        <v>-1.5899999999999999</v>
      </c>
      <c r="N230" s="13">
        <v>-0.25249999999999995</v>
      </c>
      <c r="O230" s="11"/>
      <c r="P230" s="11">
        <v>0.18</v>
      </c>
      <c r="Q230" s="11">
        <f t="shared" si="6"/>
        <v>0.2048737177106994</v>
      </c>
    </row>
    <row r="231" spans="1:30" x14ac:dyDescent="0.25">
      <c r="A231" s="1">
        <v>1954</v>
      </c>
      <c r="B231" s="3">
        <v>-12.419094981881052</v>
      </c>
      <c r="C231" s="4">
        <v>-12.325086800575836</v>
      </c>
      <c r="D231" s="5">
        <v>-14.261131609307336</v>
      </c>
      <c r="F231" s="3">
        <f t="shared" si="7"/>
        <v>-0.16173732828649637</v>
      </c>
      <c r="G231" s="4">
        <f t="shared" si="8"/>
        <v>-0.73997016381614567</v>
      </c>
      <c r="H231" s="5">
        <f t="shared" si="9"/>
        <v>-0.78301630668255973</v>
      </c>
      <c r="K231" s="12">
        <v>0.13</v>
      </c>
      <c r="L231" s="13">
        <v>2</v>
      </c>
      <c r="M231" s="13">
        <v>-1.2550000000000001</v>
      </c>
      <c r="N231" s="13">
        <v>0.9524999999999999</v>
      </c>
      <c r="O231" s="11"/>
      <c r="P231" s="11">
        <v>0.13</v>
      </c>
      <c r="Q231" s="11">
        <f t="shared" si="6"/>
        <v>-0.56157459959506728</v>
      </c>
    </row>
    <row r="232" spans="1:30" x14ac:dyDescent="0.25">
      <c r="A232" s="1">
        <v>1955</v>
      </c>
      <c r="B232" s="3">
        <v>-13.027023267748525</v>
      </c>
      <c r="C232" s="4">
        <v>-12.46183629613892</v>
      </c>
      <c r="D232" s="5">
        <v>-14.363314207140842</v>
      </c>
      <c r="F232" s="3">
        <f t="shared" si="7"/>
        <v>-1.8885329254764516</v>
      </c>
      <c r="G232" s="4">
        <f t="shared" si="8"/>
        <v>-1.0704398475441983</v>
      </c>
      <c r="H232" s="5">
        <f t="shared" si="9"/>
        <v>-1.0372141344982699</v>
      </c>
      <c r="K232" s="12">
        <v>-2.54</v>
      </c>
      <c r="L232" s="13">
        <v>1.2</v>
      </c>
      <c r="M232" s="13">
        <v>-0.79500000000000004</v>
      </c>
      <c r="N232" s="13">
        <v>0.155</v>
      </c>
      <c r="O232" s="11">
        <v>-2.54</v>
      </c>
      <c r="P232" s="11"/>
      <c r="Q232" s="11">
        <f t="shared" si="6"/>
        <v>-1.3320623025063065</v>
      </c>
    </row>
    <row r="233" spans="1:30" x14ac:dyDescent="0.25">
      <c r="A233" s="1">
        <v>1956</v>
      </c>
      <c r="B233" s="3">
        <v>-12.433936956300823</v>
      </c>
      <c r="C233" s="4">
        <v>-12.409351281071046</v>
      </c>
      <c r="D233" s="5">
        <v>-14.389108971144342</v>
      </c>
      <c r="F233" s="3">
        <f t="shared" si="7"/>
        <v>-0.20389535362840716</v>
      </c>
      <c r="G233" s="4">
        <f t="shared" si="8"/>
        <v>-0.9436042328421258</v>
      </c>
      <c r="H233" s="5">
        <f t="shared" si="9"/>
        <v>-1.1013833092670726</v>
      </c>
      <c r="K233" s="12">
        <v>-1.73</v>
      </c>
      <c r="L233" s="13">
        <v>-0.5</v>
      </c>
      <c r="M233" s="13">
        <v>-1.2299999999999998</v>
      </c>
      <c r="N233" s="13">
        <v>0.17749999999999999</v>
      </c>
      <c r="O233" s="11">
        <v>-1.73</v>
      </c>
      <c r="P233" s="11"/>
      <c r="Q233" s="11">
        <f t="shared" si="6"/>
        <v>-0.74962763191253512</v>
      </c>
    </row>
    <row r="234" spans="1:30" x14ac:dyDescent="0.25">
      <c r="A234" s="1">
        <v>1957</v>
      </c>
      <c r="B234" s="3">
        <v>-12.501654120653939</v>
      </c>
      <c r="C234" s="4">
        <v>-12.481630464808205</v>
      </c>
      <c r="D234" s="5">
        <v>-14.224673813635988</v>
      </c>
      <c r="F234" s="3">
        <f t="shared" si="7"/>
        <v>-0.39624320777092786</v>
      </c>
      <c r="G234" s="4">
        <f t="shared" si="8"/>
        <v>-1.1182745589840002</v>
      </c>
      <c r="H234" s="5">
        <f t="shared" si="9"/>
        <v>-0.69232089804061214</v>
      </c>
      <c r="K234" s="12">
        <v>1.52</v>
      </c>
      <c r="L234" s="13">
        <v>-2.2000000000000002</v>
      </c>
      <c r="M234" s="13">
        <v>-0.27</v>
      </c>
      <c r="N234" s="13">
        <v>0.45250000000000001</v>
      </c>
      <c r="O234" s="11"/>
      <c r="P234" s="11">
        <v>1.52</v>
      </c>
      <c r="Q234" s="11">
        <f t="shared" si="6"/>
        <v>-0.73561288826518012</v>
      </c>
    </row>
    <row r="235" spans="1:30" x14ac:dyDescent="0.25">
      <c r="A235" s="1">
        <v>1958</v>
      </c>
      <c r="B235" s="3">
        <v>-12.908668724716119</v>
      </c>
      <c r="C235" s="4">
        <v>-12.275910930966006</v>
      </c>
      <c r="D235" s="5">
        <v>-14.281512597081523</v>
      </c>
      <c r="F235" s="3">
        <f t="shared" si="7"/>
        <v>-1.552351654483014</v>
      </c>
      <c r="G235" s="4">
        <f t="shared" si="8"/>
        <v>-0.6211314506633393</v>
      </c>
      <c r="H235" s="5">
        <f t="shared" si="9"/>
        <v>-0.833717726794998</v>
      </c>
      <c r="K235" s="12">
        <v>-1.02</v>
      </c>
      <c r="L235" s="13">
        <v>-2.4</v>
      </c>
      <c r="M235" s="13">
        <v>-0.96500000000000008</v>
      </c>
      <c r="N235" s="13">
        <v>-0.185</v>
      </c>
      <c r="O235" s="11">
        <v>-1.02</v>
      </c>
      <c r="P235" s="11"/>
      <c r="Q235" s="11">
        <f t="shared" si="6"/>
        <v>-1.0024002773137839</v>
      </c>
    </row>
    <row r="236" spans="1:30" x14ac:dyDescent="0.25">
      <c r="A236" s="1">
        <v>1959</v>
      </c>
      <c r="B236" s="3">
        <v>-12.717301918253018</v>
      </c>
      <c r="C236" s="4">
        <v>-11.948813041685522</v>
      </c>
      <c r="D236" s="5">
        <v>-14.079306980839931</v>
      </c>
      <c r="F236" s="3">
        <f t="shared" si="7"/>
        <v>-1.0087820155456626</v>
      </c>
      <c r="G236" s="4">
        <f t="shared" si="8"/>
        <v>0.16933534830755279</v>
      </c>
      <c r="H236" s="5">
        <f t="shared" si="9"/>
        <v>-0.33069441841816405</v>
      </c>
      <c r="K236" s="12">
        <v>-0.37</v>
      </c>
      <c r="L236" s="13">
        <v>1.5</v>
      </c>
      <c r="M236" s="13">
        <v>0.27750000000000002</v>
      </c>
      <c r="N236" s="13">
        <v>-0.14000000000000001</v>
      </c>
      <c r="O236" s="11"/>
      <c r="P236" s="11">
        <v>-0.37</v>
      </c>
      <c r="Q236" s="11">
        <f t="shared" si="6"/>
        <v>-0.39004702855209122</v>
      </c>
    </row>
    <row r="237" spans="1:30" x14ac:dyDescent="0.25">
      <c r="A237" s="1">
        <v>1960</v>
      </c>
      <c r="B237" s="3">
        <v>-12.386062636526415</v>
      </c>
      <c r="C237" s="4">
        <v>-11.546961684299093</v>
      </c>
      <c r="D237" s="5">
        <v>-13.925521116789138</v>
      </c>
      <c r="F237" s="3">
        <f t="shared" si="7"/>
        <v>-6.7910293339678476E-2</v>
      </c>
      <c r="G237" s="4">
        <f t="shared" si="8"/>
        <v>1.1404518444552105</v>
      </c>
      <c r="H237" s="5">
        <f t="shared" si="9"/>
        <v>5.1875935236077586E-2</v>
      </c>
      <c r="K237" s="12">
        <v>-1.54</v>
      </c>
      <c r="L237" s="13">
        <v>-0.6</v>
      </c>
      <c r="M237" s="13">
        <v>0.33750000000000002</v>
      </c>
      <c r="N237" s="13">
        <v>0.95250000000000001</v>
      </c>
      <c r="O237" s="11"/>
      <c r="P237" s="11">
        <v>-1.54</v>
      </c>
      <c r="Q237" s="11">
        <f t="shared" si="6"/>
        <v>0.37480582878386987</v>
      </c>
      <c r="AD237" s="11"/>
    </row>
    <row r="238" spans="1:30" x14ac:dyDescent="0.25">
      <c r="A238" s="1">
        <v>1961</v>
      </c>
      <c r="B238" s="3">
        <v>-12.264879536438043</v>
      </c>
      <c r="C238" s="4">
        <v>-11.621664019585271</v>
      </c>
      <c r="D238" s="5">
        <v>-13.906270421551456</v>
      </c>
      <c r="F238" s="3">
        <f t="shared" si="7"/>
        <v>0.27630537905304792</v>
      </c>
      <c r="G238" s="4">
        <f t="shared" si="8"/>
        <v>0.95992571516955028</v>
      </c>
      <c r="H238" s="5">
        <f t="shared" si="9"/>
        <v>9.9765546746389183E-2</v>
      </c>
      <c r="K238" s="12">
        <v>1.8</v>
      </c>
      <c r="L238" s="13">
        <v>2.7</v>
      </c>
      <c r="M238" s="13">
        <v>-0.65250000000000008</v>
      </c>
      <c r="N238" s="13">
        <v>-5.0000000000000044E-3</v>
      </c>
      <c r="O238" s="11"/>
      <c r="P238" s="11">
        <v>1.8</v>
      </c>
      <c r="Q238" s="11">
        <f t="shared" si="6"/>
        <v>0.44533221365632913</v>
      </c>
      <c r="AD238" s="11"/>
    </row>
    <row r="239" spans="1:30" x14ac:dyDescent="0.25">
      <c r="A239" s="1">
        <v>1962</v>
      </c>
      <c r="B239" s="3">
        <v>-12.564254154918716</v>
      </c>
      <c r="C239" s="4">
        <v>-12.417167023013645</v>
      </c>
      <c r="D239" s="5">
        <v>-14.307769231160105</v>
      </c>
      <c r="F239" s="3">
        <f t="shared" si="7"/>
        <v>-0.57405606179549451</v>
      </c>
      <c r="G239" s="4">
        <f t="shared" si="8"/>
        <v>-0.96249180355845942</v>
      </c>
      <c r="H239" s="5">
        <f t="shared" si="9"/>
        <v>-0.89903588751941488</v>
      </c>
      <c r="K239" s="12">
        <v>-2.38</v>
      </c>
      <c r="L239" s="13">
        <v>-0.9</v>
      </c>
      <c r="M239" s="13">
        <v>-0.48999999999999994</v>
      </c>
      <c r="N239" s="13">
        <v>-0.46</v>
      </c>
      <c r="O239" s="11">
        <v>-2.38</v>
      </c>
      <c r="P239" s="11"/>
      <c r="Q239" s="11">
        <f t="shared" si="6"/>
        <v>-0.8118612509577896</v>
      </c>
    </row>
    <row r="240" spans="1:30" x14ac:dyDescent="0.25">
      <c r="A240" s="1">
        <v>1963</v>
      </c>
      <c r="B240" s="3">
        <v>-12.523127987413631</v>
      </c>
      <c r="C240" s="4">
        <v>-12.681431941835097</v>
      </c>
      <c r="D240" s="5">
        <v>-14.212510217745416</v>
      </c>
      <c r="F240" s="3">
        <f t="shared" si="7"/>
        <v>-0.45723885386488711</v>
      </c>
      <c r="G240" s="4">
        <f t="shared" si="8"/>
        <v>-1.6011160543006329</v>
      </c>
      <c r="H240" s="5">
        <f t="shared" si="9"/>
        <v>-0.66206173728948903</v>
      </c>
      <c r="K240" s="12">
        <v>-3.6</v>
      </c>
      <c r="L240" s="13">
        <v>-1.9</v>
      </c>
      <c r="M240" s="13">
        <v>-0.96499999999999997</v>
      </c>
      <c r="N240" s="13">
        <v>-0.46750000000000003</v>
      </c>
      <c r="O240" s="11">
        <v>-3.6</v>
      </c>
      <c r="P240" s="11"/>
      <c r="Q240" s="11">
        <f t="shared" si="6"/>
        <v>-0.90680554848500305</v>
      </c>
    </row>
    <row r="241" spans="1:41" x14ac:dyDescent="0.25">
      <c r="A241" s="1">
        <v>1964</v>
      </c>
      <c r="B241" s="3">
        <v>-12.812372935178219</v>
      </c>
      <c r="C241" s="4">
        <v>-12.873241433900802</v>
      </c>
      <c r="D241" s="5">
        <v>-14.417483880961022</v>
      </c>
      <c r="F241" s="3">
        <f t="shared" si="7"/>
        <v>-1.2788273765910905</v>
      </c>
      <c r="G241" s="4">
        <f t="shared" si="8"/>
        <v>-2.0646440689231853</v>
      </c>
      <c r="H241" s="5">
        <f t="shared" si="9"/>
        <v>-1.171971066799125</v>
      </c>
      <c r="K241" s="12">
        <v>-2.86</v>
      </c>
      <c r="L241" s="13">
        <v>-0.8</v>
      </c>
      <c r="M241" s="13">
        <v>-6.5000000000000002E-2</v>
      </c>
      <c r="N241" s="13">
        <v>-0.11499999999999999</v>
      </c>
      <c r="O241" s="11">
        <v>-2.86</v>
      </c>
      <c r="P241" s="11"/>
      <c r="Q241" s="11">
        <f t="shared" si="6"/>
        <v>-1.5051475041044668</v>
      </c>
    </row>
    <row r="242" spans="1:41" x14ac:dyDescent="0.25">
      <c r="A242" s="1">
        <v>1965</v>
      </c>
      <c r="B242" s="3">
        <v>-12.620851805625419</v>
      </c>
      <c r="C242" s="4">
        <v>-12.587547192251144</v>
      </c>
      <c r="D242" s="5">
        <v>-14.253325619605556</v>
      </c>
      <c r="F242" s="3">
        <f t="shared" si="7"/>
        <v>-0.73481938918726319</v>
      </c>
      <c r="G242" s="4">
        <f t="shared" si="8"/>
        <v>-1.3742335830041752</v>
      </c>
      <c r="H242" s="5">
        <f t="shared" si="9"/>
        <v>-0.76359748519812987</v>
      </c>
      <c r="K242" s="12">
        <v>-2.88</v>
      </c>
      <c r="L242" s="13">
        <v>0.5</v>
      </c>
      <c r="M242" s="13">
        <v>-1.5600000000000003</v>
      </c>
      <c r="N242" s="13">
        <v>0.22999999999999998</v>
      </c>
      <c r="O242" s="11">
        <v>-2.88</v>
      </c>
      <c r="P242" s="11"/>
      <c r="Q242" s="11">
        <f t="shared" si="6"/>
        <v>-0.95755015246318953</v>
      </c>
    </row>
    <row r="243" spans="1:41" x14ac:dyDescent="0.25">
      <c r="A243" s="1">
        <v>1966</v>
      </c>
      <c r="B243" s="3">
        <v>-12.427230108635902</v>
      </c>
      <c r="C243" s="4">
        <v>-12.374739992993518</v>
      </c>
      <c r="D243" s="5">
        <v>-14.172488898817869</v>
      </c>
      <c r="F243" s="3">
        <f t="shared" si="7"/>
        <v>-0.18484482532097177</v>
      </c>
      <c r="G243" s="4">
        <f t="shared" si="8"/>
        <v>-0.85996237824292732</v>
      </c>
      <c r="H243" s="5">
        <f t="shared" si="9"/>
        <v>-0.56250141534231801</v>
      </c>
      <c r="K243" s="12">
        <v>-1.69</v>
      </c>
      <c r="L243" s="13">
        <v>-0.6</v>
      </c>
      <c r="M243" s="13">
        <v>-7.2500000000000009E-2</v>
      </c>
      <c r="N243" s="13">
        <v>0.16750000000000004</v>
      </c>
      <c r="O243" s="11">
        <v>-1.69</v>
      </c>
      <c r="P243" s="11"/>
      <c r="Q243" s="11">
        <f t="shared" si="6"/>
        <v>-0.53576953963540574</v>
      </c>
    </row>
    <row r="244" spans="1:41" x14ac:dyDescent="0.25">
      <c r="A244" s="1">
        <v>1967</v>
      </c>
      <c r="B244" s="3">
        <v>-11.901165931947373</v>
      </c>
      <c r="C244" s="4">
        <v>-12.084036813740116</v>
      </c>
      <c r="D244" s="5">
        <v>-14.081668075579527</v>
      </c>
      <c r="F244" s="3">
        <f t="shared" si="7"/>
        <v>1.3094190957085887</v>
      </c>
      <c r="G244" s="4">
        <f t="shared" si="8"/>
        <v>-0.15744726247569027</v>
      </c>
      <c r="H244" s="5">
        <f t="shared" si="9"/>
        <v>-0.33656807172897912</v>
      </c>
      <c r="K244" s="12">
        <v>1.28</v>
      </c>
      <c r="L244" s="13">
        <v>1.1000000000000001</v>
      </c>
      <c r="M244" s="13">
        <v>-1.1175000000000002</v>
      </c>
      <c r="N244" s="13">
        <v>0.8125</v>
      </c>
      <c r="O244" s="11"/>
      <c r="P244" s="11">
        <v>1.28</v>
      </c>
      <c r="Q244" s="11">
        <f t="shared" si="6"/>
        <v>0.27180125383463977</v>
      </c>
    </row>
    <row r="245" spans="1:41" x14ac:dyDescent="0.25">
      <c r="A245" s="1">
        <v>1968</v>
      </c>
      <c r="B245" s="3">
        <v>-12.421312668230378</v>
      </c>
      <c r="C245" s="4">
        <v>-12.078492552680052</v>
      </c>
      <c r="D245" s="5">
        <v>-14.199139032031455</v>
      </c>
      <c r="F245" s="3">
        <f t="shared" si="7"/>
        <v>-0.16803657626193727</v>
      </c>
      <c r="G245" s="4">
        <f t="shared" si="8"/>
        <v>-0.14404896662471864</v>
      </c>
      <c r="H245" s="5">
        <f t="shared" si="9"/>
        <v>-0.62879847685303547</v>
      </c>
      <c r="K245" s="12">
        <v>-1.04</v>
      </c>
      <c r="L245" s="13">
        <v>-2.1</v>
      </c>
      <c r="M245" s="13">
        <v>-1.9350000000000001</v>
      </c>
      <c r="N245" s="13">
        <v>-1.0225</v>
      </c>
      <c r="O245" s="11">
        <v>-1.04</v>
      </c>
      <c r="P245" s="11"/>
      <c r="Q245" s="11">
        <f t="shared" si="6"/>
        <v>-0.31362800657989715</v>
      </c>
    </row>
    <row r="246" spans="1:41" x14ac:dyDescent="0.25">
      <c r="A246" s="1">
        <v>1969</v>
      </c>
      <c r="B246" s="3">
        <v>-12.844875785021893</v>
      </c>
      <c r="C246" s="4">
        <v>-12.298951441505576</v>
      </c>
      <c r="D246" s="5">
        <v>-14.361539217821527</v>
      </c>
      <c r="F246" s="3">
        <f t="shared" si="7"/>
        <v>-1.3711504010512769</v>
      </c>
      <c r="G246" s="4">
        <f t="shared" si="8"/>
        <v>-0.67681129211059321</v>
      </c>
      <c r="H246" s="5">
        <f t="shared" si="9"/>
        <v>-1.0327985251975427</v>
      </c>
      <c r="K246" s="12">
        <v>-4.8899999999999997</v>
      </c>
      <c r="L246" s="13">
        <v>0.3</v>
      </c>
      <c r="M246" s="13">
        <v>-0.58750000000000002</v>
      </c>
      <c r="N246" s="13">
        <v>1.1200000000000001</v>
      </c>
      <c r="O246" s="11">
        <v>-4.8899999999999997</v>
      </c>
      <c r="P246" s="11"/>
      <c r="Q246" s="11">
        <f t="shared" si="6"/>
        <v>-1.0269200727864709</v>
      </c>
      <c r="AD246" s="11"/>
    </row>
    <row r="247" spans="1:41" x14ac:dyDescent="0.25">
      <c r="A247" s="1">
        <v>1970</v>
      </c>
      <c r="B247" s="3">
        <v>-12.863558913297792</v>
      </c>
      <c r="C247" s="4">
        <v>-12.151043656087332</v>
      </c>
      <c r="D247" s="5">
        <v>-14.263332308581745</v>
      </c>
      <c r="F247" s="3">
        <f t="shared" si="7"/>
        <v>-1.4242190678637163</v>
      </c>
      <c r="G247" s="4">
        <f t="shared" si="8"/>
        <v>-0.31937641553705987</v>
      </c>
      <c r="H247" s="5">
        <f t="shared" si="9"/>
        <v>-0.78849094705275202</v>
      </c>
      <c r="K247" s="12">
        <v>-1.89</v>
      </c>
      <c r="L247" s="13">
        <v>-0.1</v>
      </c>
      <c r="M247" s="13">
        <v>-0.60749999999999993</v>
      </c>
      <c r="N247" s="13">
        <v>0.67500000000000004</v>
      </c>
      <c r="O247" s="11">
        <v>-1.89</v>
      </c>
      <c r="P247" s="11"/>
      <c r="Q247" s="11">
        <f t="shared" si="6"/>
        <v>-0.84402881015117615</v>
      </c>
      <c r="AD247" s="11" t="s">
        <v>52</v>
      </c>
    </row>
    <row r="248" spans="1:41" x14ac:dyDescent="0.25">
      <c r="A248" s="1">
        <v>1971</v>
      </c>
      <c r="B248" s="3">
        <v>-12.644933727824991</v>
      </c>
      <c r="C248" s="4">
        <v>-12.188823755034974</v>
      </c>
      <c r="D248" s="5">
        <v>-14.182121743170322</v>
      </c>
      <c r="F248" s="3">
        <f t="shared" si="7"/>
        <v>-0.80322311079852926</v>
      </c>
      <c r="G248" s="4">
        <f t="shared" si="8"/>
        <v>-0.41067603824522897</v>
      </c>
      <c r="H248" s="5">
        <f t="shared" si="9"/>
        <v>-0.58646487058809349</v>
      </c>
      <c r="K248" s="12">
        <v>-0.96</v>
      </c>
      <c r="L248" s="13">
        <v>-0.9</v>
      </c>
      <c r="M248" s="13">
        <v>-0.755</v>
      </c>
      <c r="N248" s="13">
        <v>0.24</v>
      </c>
      <c r="O248" s="11">
        <v>-0.96</v>
      </c>
      <c r="P248" s="11"/>
      <c r="Q248" s="11">
        <f t="shared" si="6"/>
        <v>-0.60012133987728389</v>
      </c>
      <c r="AC248" s="16" t="s">
        <v>37</v>
      </c>
      <c r="AD248" s="16" t="s">
        <v>38</v>
      </c>
      <c r="AF248" s="16" t="s">
        <v>37</v>
      </c>
      <c r="AG248" s="16" t="s">
        <v>38</v>
      </c>
      <c r="AI248" s="16" t="s">
        <v>37</v>
      </c>
      <c r="AJ248" s="16" t="s">
        <v>38</v>
      </c>
      <c r="AL248" s="16" t="s">
        <v>37</v>
      </c>
      <c r="AM248" s="16" t="s">
        <v>38</v>
      </c>
      <c r="AO248" s="16" t="s">
        <v>53</v>
      </c>
    </row>
    <row r="249" spans="1:41" x14ac:dyDescent="0.25">
      <c r="A249" s="1">
        <v>1972</v>
      </c>
      <c r="B249" s="3">
        <v>-12.335499672474839</v>
      </c>
      <c r="C249" s="4">
        <v>-11.773141259414322</v>
      </c>
      <c r="D249" s="5">
        <v>-13.907840507017493</v>
      </c>
      <c r="F249" s="3">
        <f t="shared" si="7"/>
        <v>7.5711751784520026E-2</v>
      </c>
      <c r="G249" s="4">
        <f t="shared" si="8"/>
        <v>0.59386487280825462</v>
      </c>
      <c r="H249" s="5">
        <f t="shared" si="9"/>
        <v>9.5859673110235188E-2</v>
      </c>
      <c r="K249" s="12">
        <v>0.34</v>
      </c>
      <c r="L249" s="13">
        <v>1.6</v>
      </c>
      <c r="M249" s="13">
        <v>-1.0825</v>
      </c>
      <c r="N249" s="13">
        <v>1.2549999999999999</v>
      </c>
      <c r="O249" s="11"/>
      <c r="P249" s="11">
        <v>0.34</v>
      </c>
      <c r="Q249" s="11">
        <f t="shared" si="6"/>
        <v>0.25514543256766992</v>
      </c>
      <c r="AC249" s="16" t="s">
        <v>17</v>
      </c>
      <c r="AD249" s="16" t="s">
        <v>18</v>
      </c>
      <c r="AF249" s="16" t="s">
        <v>17</v>
      </c>
      <c r="AG249" s="16" t="s">
        <v>18</v>
      </c>
      <c r="AI249" s="16" t="s">
        <v>17</v>
      </c>
      <c r="AJ249" s="16" t="s">
        <v>18</v>
      </c>
      <c r="AL249" s="16" t="s">
        <v>17</v>
      </c>
      <c r="AM249" s="16" t="s">
        <v>18</v>
      </c>
      <c r="AO249" s="16" t="s">
        <v>18</v>
      </c>
    </row>
    <row r="250" spans="1:41" x14ac:dyDescent="0.25">
      <c r="A250" s="1">
        <v>1973</v>
      </c>
      <c r="B250" s="3">
        <v>-12.391164985050619</v>
      </c>
      <c r="C250" s="4">
        <v>-11.627569881211118</v>
      </c>
      <c r="D250" s="5">
        <v>-13.958333485122312</v>
      </c>
      <c r="F250" s="3">
        <f t="shared" si="7"/>
        <v>-8.2403307025251615E-2</v>
      </c>
      <c r="G250" s="4">
        <f t="shared" si="8"/>
        <v>0.94565357313642084</v>
      </c>
      <c r="H250" s="5">
        <f t="shared" si="9"/>
        <v>-2.9750808775383757E-2</v>
      </c>
      <c r="K250" s="12">
        <v>2.52</v>
      </c>
      <c r="L250" s="13">
        <v>1.7</v>
      </c>
      <c r="M250" s="13">
        <v>4.7499999999999994E-2</v>
      </c>
      <c r="N250" s="13">
        <v>0.36500000000000005</v>
      </c>
      <c r="O250" s="11">
        <v>2.52</v>
      </c>
      <c r="P250" s="11"/>
      <c r="Q250" s="11">
        <f t="shared" si="6"/>
        <v>0.2778331524452618</v>
      </c>
      <c r="AB250" s="20" t="s">
        <v>39</v>
      </c>
      <c r="AC250" s="20" t="s">
        <v>40</v>
      </c>
      <c r="AD250" s="21" t="s">
        <v>41</v>
      </c>
      <c r="AF250" s="20" t="s">
        <v>40</v>
      </c>
      <c r="AG250" s="21" t="s">
        <v>41</v>
      </c>
      <c r="AI250" s="20" t="s">
        <v>40</v>
      </c>
      <c r="AJ250" s="21" t="s">
        <v>41</v>
      </c>
      <c r="AL250" s="20" t="s">
        <v>40</v>
      </c>
      <c r="AM250" s="21" t="s">
        <v>41</v>
      </c>
      <c r="AO250" s="21" t="s">
        <v>41</v>
      </c>
    </row>
    <row r="251" spans="1:41" x14ac:dyDescent="0.25">
      <c r="A251" s="1">
        <v>1974</v>
      </c>
      <c r="B251" s="3">
        <v>-12.641045096586284</v>
      </c>
      <c r="C251" s="4">
        <v>-11.539282793171083</v>
      </c>
      <c r="D251" s="5">
        <v>-13.89407615492566</v>
      </c>
      <c r="F251" s="3">
        <f t="shared" si="7"/>
        <v>-0.79217761175169088</v>
      </c>
      <c r="G251" s="4">
        <f t="shared" si="8"/>
        <v>1.1590087006396286</v>
      </c>
      <c r="H251" s="5">
        <f t="shared" si="9"/>
        <v>0.13010100653900136</v>
      </c>
      <c r="K251" s="12">
        <v>1.23</v>
      </c>
      <c r="L251" s="13">
        <v>-0.1</v>
      </c>
      <c r="M251" s="13">
        <v>-0.67999999999999994</v>
      </c>
      <c r="N251" s="13">
        <v>0.48249999999999998</v>
      </c>
      <c r="O251" s="11"/>
      <c r="P251" s="11">
        <v>1.23</v>
      </c>
      <c r="Q251" s="11">
        <f t="shared" si="6"/>
        <v>0.16564403180897969</v>
      </c>
      <c r="AB251" s="12" t="s">
        <v>42</v>
      </c>
      <c r="AC251" s="13"/>
      <c r="AD251" s="13"/>
      <c r="AE251" s="12"/>
      <c r="AF251" s="13" t="s">
        <v>43</v>
      </c>
      <c r="AG251" s="13" t="s">
        <v>44</v>
      </c>
      <c r="AH251" s="12"/>
      <c r="AI251" s="12" t="s">
        <v>45</v>
      </c>
      <c r="AJ251" s="13" t="s">
        <v>46</v>
      </c>
      <c r="AK251" s="12"/>
      <c r="AL251" s="13" t="s">
        <v>47</v>
      </c>
      <c r="AM251" s="13" t="s">
        <v>44</v>
      </c>
      <c r="AO251" s="13" t="s">
        <v>46</v>
      </c>
    </row>
    <row r="252" spans="1:41" s="1" customFormat="1" x14ac:dyDescent="0.25">
      <c r="A252" s="1">
        <v>1975</v>
      </c>
      <c r="B252" s="22">
        <v>-12.477051857124701</v>
      </c>
      <c r="C252" s="23">
        <v>-11.601416930571828</v>
      </c>
      <c r="D252" s="24">
        <v>-13.919429854285752</v>
      </c>
      <c r="F252" s="22">
        <f t="shared" si="7"/>
        <v>-0.32636147775309604</v>
      </c>
      <c r="G252" s="23">
        <f t="shared" si="8"/>
        <v>1.0088549567373895</v>
      </c>
      <c r="H252" s="24">
        <f t="shared" si="9"/>
        <v>6.7029060424173184E-2</v>
      </c>
      <c r="K252" s="1">
        <v>1.63</v>
      </c>
      <c r="L252" s="25">
        <v>-0.9</v>
      </c>
      <c r="M252" s="25">
        <v>-0.41500000000000004</v>
      </c>
      <c r="N252" s="25">
        <v>0.37</v>
      </c>
      <c r="O252" s="25"/>
      <c r="P252" s="25">
        <v>1.63</v>
      </c>
      <c r="Q252" s="25">
        <f t="shared" si="6"/>
        <v>0.24984084646948887</v>
      </c>
      <c r="AB252" s="1">
        <v>1975</v>
      </c>
      <c r="AC252" s="25">
        <v>-12.350000000000001</v>
      </c>
      <c r="AD252" s="25">
        <v>-9.401307189542484</v>
      </c>
      <c r="AF252" s="25">
        <v>-13.125</v>
      </c>
      <c r="AG252" s="25">
        <v>-14.3</v>
      </c>
      <c r="AI252" s="25">
        <v>-12.258333333333333</v>
      </c>
      <c r="AJ252" s="25">
        <v>-10.357004048582995</v>
      </c>
      <c r="AL252" s="25">
        <v>-13.174999999999999</v>
      </c>
      <c r="AM252" s="25">
        <v>-14.3</v>
      </c>
      <c r="AO252" s="25">
        <v>-11.444444444444443</v>
      </c>
    </row>
    <row r="253" spans="1:41" x14ac:dyDescent="0.25">
      <c r="A253">
        <v>1976</v>
      </c>
      <c r="B253" s="3">
        <v>-12.421446515952297</v>
      </c>
      <c r="C253" s="4">
        <v>-12.070403886051803</v>
      </c>
      <c r="D253" s="5">
        <v>-14.115997980149668</v>
      </c>
      <c r="F253" s="3">
        <f t="shared" si="7"/>
        <v>-0.16841676527810437</v>
      </c>
      <c r="G253" s="4">
        <f t="shared" si="8"/>
        <v>-0.12450184441112468</v>
      </c>
      <c r="H253" s="5">
        <f t="shared" si="9"/>
        <v>-0.42196996359582484</v>
      </c>
      <c r="K253" s="12">
        <v>1.37</v>
      </c>
      <c r="L253" s="13">
        <v>-2.1</v>
      </c>
      <c r="M253" s="13">
        <v>-2.0049999999999999</v>
      </c>
      <c r="N253" s="13">
        <v>-0.25249999999999995</v>
      </c>
      <c r="O253" s="11"/>
      <c r="P253" s="11">
        <v>1.37</v>
      </c>
      <c r="Q253" s="11">
        <f t="shared" si="6"/>
        <v>-0.23829619109501796</v>
      </c>
      <c r="AB253" s="12">
        <v>1976</v>
      </c>
      <c r="AC253" s="13">
        <v>-11.925000000000001</v>
      </c>
      <c r="AD253" s="13">
        <v>-8.6876589423648252</v>
      </c>
      <c r="AE253" s="12"/>
      <c r="AF253" s="13">
        <v>-12.850000000000001</v>
      </c>
      <c r="AG253" s="13">
        <v>-13.754545454545454</v>
      </c>
      <c r="AH253" s="12"/>
      <c r="AI253" s="13">
        <v>-12.15</v>
      </c>
      <c r="AJ253" s="13">
        <v>-9.542427509293681</v>
      </c>
      <c r="AK253" s="12"/>
      <c r="AL253" s="13">
        <v>-12.7</v>
      </c>
      <c r="AM253" s="13">
        <v>-13.754545454545454</v>
      </c>
      <c r="AO253" s="13">
        <v>-10.176499999999999</v>
      </c>
    </row>
    <row r="254" spans="1:41" x14ac:dyDescent="0.25">
      <c r="A254">
        <v>1977</v>
      </c>
      <c r="B254" s="3">
        <v>-12.614559163644163</v>
      </c>
      <c r="C254" s="4">
        <v>-12.268803500020027</v>
      </c>
      <c r="D254" s="5">
        <v>-14.289577718697648</v>
      </c>
      <c r="F254" s="3">
        <f t="shared" si="7"/>
        <v>-0.71694539529599333</v>
      </c>
      <c r="G254" s="4">
        <f t="shared" si="8"/>
        <v>-0.60395558871836352</v>
      </c>
      <c r="H254" s="5">
        <f t="shared" si="9"/>
        <v>-0.85378118612521625</v>
      </c>
      <c r="K254" s="12">
        <v>-2.14</v>
      </c>
      <c r="L254" s="13">
        <v>-1</v>
      </c>
      <c r="M254" s="13">
        <v>0.69</v>
      </c>
      <c r="N254" s="13">
        <v>0.80999999999999994</v>
      </c>
      <c r="O254" s="11"/>
      <c r="P254" s="11">
        <v>-2.14</v>
      </c>
      <c r="Q254" s="11">
        <f t="shared" si="6"/>
        <v>-0.72489405671319107</v>
      </c>
      <c r="T254" s="15" t="s">
        <v>10</v>
      </c>
      <c r="U254" t="s">
        <v>48</v>
      </c>
      <c r="V254" s="12" t="s">
        <v>8</v>
      </c>
      <c r="W254" s="12" t="s">
        <v>9</v>
      </c>
      <c r="X254" s="15" t="s">
        <v>11</v>
      </c>
      <c r="Y254" s="15" t="s">
        <v>12</v>
      </c>
      <c r="AB254" s="12">
        <v>1977</v>
      </c>
      <c r="AC254" s="13"/>
      <c r="AD254" s="13">
        <v>-13.341830065359478</v>
      </c>
      <c r="AE254" s="12"/>
      <c r="AF254" s="13">
        <v>-13.074999999999999</v>
      </c>
      <c r="AG254" s="13">
        <v>-16.345454545454544</v>
      </c>
      <c r="AH254" s="12"/>
      <c r="AI254" s="13"/>
      <c r="AJ254" s="13">
        <v>-14.095836431226767</v>
      </c>
      <c r="AK254" s="12"/>
      <c r="AL254" s="13">
        <v>-12.25</v>
      </c>
      <c r="AM254" s="13">
        <v>-16.345454545454544</v>
      </c>
      <c r="AO254" s="13">
        <v>-14.64</v>
      </c>
    </row>
    <row r="255" spans="1:41" x14ac:dyDescent="0.25">
      <c r="A255">
        <v>1978</v>
      </c>
      <c r="B255" s="3">
        <v>-12.323407136870475</v>
      </c>
      <c r="C255" s="4">
        <v>-11.955540346472215</v>
      </c>
      <c r="D255" s="5">
        <v>-14.245829764337461</v>
      </c>
      <c r="F255" s="3">
        <f t="shared" si="7"/>
        <v>0.11006010787504381</v>
      </c>
      <c r="G255" s="4">
        <f t="shared" si="8"/>
        <v>0.15307810160951871</v>
      </c>
      <c r="H255" s="5">
        <f t="shared" si="9"/>
        <v>-0.74495017961802146</v>
      </c>
      <c r="K255" s="12">
        <v>0.17</v>
      </c>
      <c r="L255" s="13">
        <v>-1.4</v>
      </c>
      <c r="M255" s="13">
        <v>0.37749999999999995</v>
      </c>
      <c r="N255" s="13">
        <v>0.41499999999999998</v>
      </c>
      <c r="O255" s="11">
        <v>0.17</v>
      </c>
      <c r="P255" s="11"/>
      <c r="Q255" s="11">
        <f t="shared" si="6"/>
        <v>-0.16060399004448631</v>
      </c>
      <c r="S255" t="s">
        <v>13</v>
      </c>
      <c r="T255" s="16">
        <f>SQRT(T256)</f>
        <v>0.74526371171552419</v>
      </c>
      <c r="V255" s="32">
        <f>SQRT(V256)</f>
        <v>0.38342665530711345</v>
      </c>
      <c r="W255" s="32">
        <f>SQRT(W256)</f>
        <v>0.23221111084528234</v>
      </c>
      <c r="X255" s="16">
        <f>SQRT(X256)</f>
        <v>0.82998373478038712</v>
      </c>
      <c r="Y255" s="16">
        <f>SQRT(Y256)</f>
        <v>0.64687479468595777</v>
      </c>
      <c r="AB255" s="12">
        <v>1978</v>
      </c>
      <c r="AC255" s="13">
        <v>-12.55</v>
      </c>
      <c r="AD255" s="13">
        <v>-12.731313131313133</v>
      </c>
      <c r="AE255" s="12"/>
      <c r="AF255" s="13">
        <v>-13.100000000000001</v>
      </c>
      <c r="AG255" s="13">
        <v>-14.045454545454545</v>
      </c>
      <c r="AH255" s="12"/>
      <c r="AI255" s="13">
        <v>-12.65</v>
      </c>
      <c r="AJ255" s="13">
        <v>-12.503122676579927</v>
      </c>
      <c r="AK255" s="12"/>
      <c r="AL255" s="13">
        <v>-13.350000000000001</v>
      </c>
      <c r="AM255" s="13">
        <v>-14.045454545454545</v>
      </c>
      <c r="AO255" s="13">
        <v>-12.319999999999999</v>
      </c>
    </row>
    <row r="256" spans="1:41" x14ac:dyDescent="0.25">
      <c r="A256">
        <v>1979</v>
      </c>
      <c r="B256" s="3">
        <v>-12.568743638553659</v>
      </c>
      <c r="C256" s="4">
        <v>-12.186292469698513</v>
      </c>
      <c r="D256" s="5">
        <v>-14.028147194997057</v>
      </c>
      <c r="F256" s="3">
        <f t="shared" si="7"/>
        <v>-0.58680825766250222</v>
      </c>
      <c r="G256" s="4">
        <f t="shared" si="8"/>
        <v>-0.40455891831640284</v>
      </c>
      <c r="H256" s="5">
        <f t="shared" si="9"/>
        <v>-0.20342513080458294</v>
      </c>
      <c r="K256" s="12">
        <v>-2.25</v>
      </c>
      <c r="L256" s="13">
        <v>0.6</v>
      </c>
      <c r="M256" s="13">
        <v>0.21500000000000002</v>
      </c>
      <c r="N256" s="13">
        <v>0.31</v>
      </c>
      <c r="O256" s="11"/>
      <c r="P256" s="11">
        <v>-2.25</v>
      </c>
      <c r="Q256" s="11">
        <f t="shared" ref="Q256:Q275" si="10">AVERAGE(F256:H256)</f>
        <v>-0.39826410226116266</v>
      </c>
      <c r="S256" t="s">
        <v>14</v>
      </c>
      <c r="T256" s="16">
        <v>0.55541799999999997</v>
      </c>
      <c r="V256" s="11">
        <v>0.14701600000000001</v>
      </c>
      <c r="W256" s="11">
        <v>5.3921999999999998E-2</v>
      </c>
      <c r="X256" s="16">
        <v>0.68887299999999996</v>
      </c>
      <c r="Y256" s="16">
        <v>0.41844700000000001</v>
      </c>
      <c r="AB256" s="12">
        <v>1979</v>
      </c>
      <c r="AC256" s="13">
        <v>-12.725000000000001</v>
      </c>
      <c r="AD256" s="13">
        <v>-13.082352941176472</v>
      </c>
      <c r="AE256" s="12"/>
      <c r="AF256" s="13">
        <v>-13.25</v>
      </c>
      <c r="AG256" s="13">
        <v>-14.613636363636363</v>
      </c>
      <c r="AH256" s="12"/>
      <c r="AI256" s="13">
        <v>-12.766666666666667</v>
      </c>
      <c r="AJ256" s="13">
        <v>-13.160966542750931</v>
      </c>
      <c r="AK256" s="12"/>
      <c r="AL256" s="13">
        <v>-13.25</v>
      </c>
      <c r="AM256" s="13">
        <v>-14.613636363636363</v>
      </c>
      <c r="AO256" s="13">
        <v>-13.675000000000002</v>
      </c>
    </row>
    <row r="257" spans="1:41" s="26" customFormat="1" x14ac:dyDescent="0.25">
      <c r="A257" s="26">
        <v>1980</v>
      </c>
      <c r="B257" s="27">
        <v>-12.338044629359114</v>
      </c>
      <c r="C257" s="28">
        <v>-12.188159591834918</v>
      </c>
      <c r="D257" s="29">
        <v>-13.934418067917999</v>
      </c>
      <c r="F257" s="27">
        <f t="shared" si="7"/>
        <v>6.84829051508518E-2</v>
      </c>
      <c r="G257" s="28">
        <f t="shared" si="8"/>
        <v>-0.40907101731434548</v>
      </c>
      <c r="H257" s="29">
        <f t="shared" si="9"/>
        <v>2.9743148449584134E-2</v>
      </c>
      <c r="K257" s="26">
        <v>0.56000000000000005</v>
      </c>
      <c r="L257" s="30">
        <v>-1.1000000000000001</v>
      </c>
      <c r="M257" s="30">
        <v>-2.2500000000000034E-2</v>
      </c>
      <c r="N257" s="30">
        <v>0.72</v>
      </c>
      <c r="O257" s="30"/>
      <c r="P257" s="30">
        <v>0.56000000000000005</v>
      </c>
      <c r="Q257" s="30">
        <f t="shared" si="10"/>
        <v>-0.10361498790463651</v>
      </c>
      <c r="S257" s="26" t="s">
        <v>15</v>
      </c>
      <c r="T257" s="31" t="s">
        <v>16</v>
      </c>
      <c r="V257" s="26">
        <v>6.4999999999999997E-3</v>
      </c>
      <c r="W257" s="26">
        <v>0.1084</v>
      </c>
      <c r="X257" s="31" t="s">
        <v>16</v>
      </c>
      <c r="Y257" s="31">
        <v>4.0000000000000002E-4</v>
      </c>
      <c r="AB257" s="26">
        <v>1980</v>
      </c>
      <c r="AC257" s="30">
        <v>-12.524999999999999</v>
      </c>
      <c r="AD257" s="30"/>
      <c r="AF257" s="30">
        <v>-13.2</v>
      </c>
      <c r="AG257" s="30"/>
      <c r="AI257" s="30">
        <v>-12.566666666666668</v>
      </c>
      <c r="AJ257" s="30"/>
      <c r="AL257" s="30">
        <v>-13.05</v>
      </c>
      <c r="AM257" s="30"/>
    </row>
    <row r="258" spans="1:41" x14ac:dyDescent="0.25">
      <c r="A258">
        <v>1981</v>
      </c>
      <c r="B258" s="3">
        <v>-12.287567523784453</v>
      </c>
      <c r="C258" s="4">
        <v>-12.30413485508279</v>
      </c>
      <c r="D258" s="5">
        <v>-13.957223670998044</v>
      </c>
      <c r="F258" s="3">
        <f t="shared" si="7"/>
        <v>0.21186107275961882</v>
      </c>
      <c r="G258" s="4">
        <f t="shared" si="8"/>
        <v>-0.68933756168431448</v>
      </c>
      <c r="H258" s="5">
        <f t="shared" si="9"/>
        <v>-2.698994395446979E-2</v>
      </c>
      <c r="K258" s="12">
        <v>2.0499999999999998</v>
      </c>
      <c r="L258" s="13">
        <v>-0.1</v>
      </c>
      <c r="M258" s="13">
        <v>-0.79499999999999993</v>
      </c>
      <c r="N258" s="13">
        <v>-0.63500000000000001</v>
      </c>
      <c r="O258" s="11"/>
      <c r="P258" s="11">
        <v>2.0499999999999998</v>
      </c>
      <c r="Q258" s="11">
        <f t="shared" si="10"/>
        <v>-0.16815547762638847</v>
      </c>
    </row>
    <row r="259" spans="1:41" x14ac:dyDescent="0.25">
      <c r="A259">
        <v>1982</v>
      </c>
      <c r="B259" s="3">
        <v>-12.270805901962449</v>
      </c>
      <c r="C259" s="4">
        <v>-12.375011691560672</v>
      </c>
      <c r="D259" s="5">
        <v>-13.848856609001494</v>
      </c>
      <c r="F259" s="3">
        <f t="shared" si="7"/>
        <v>0.25947177855643694</v>
      </c>
      <c r="G259" s="4">
        <f t="shared" si="8"/>
        <v>-0.86061896669458515</v>
      </c>
      <c r="H259" s="5">
        <f t="shared" si="9"/>
        <v>0.2425928651572847</v>
      </c>
      <c r="K259" s="12">
        <v>0.8</v>
      </c>
      <c r="L259" s="13">
        <v>-0.8</v>
      </c>
      <c r="M259" s="13">
        <v>-0.05</v>
      </c>
      <c r="N259" s="13">
        <v>5.2499999999999991E-2</v>
      </c>
      <c r="O259" s="11"/>
      <c r="P259" s="11">
        <v>0.8</v>
      </c>
      <c r="Q259" s="11">
        <f t="shared" si="10"/>
        <v>-0.11951810766028785</v>
      </c>
      <c r="AH259" t="s">
        <v>13</v>
      </c>
      <c r="AI259">
        <f>CORREL(K252:K257,AI252:AI257)</f>
        <v>0.85035241831611086</v>
      </c>
      <c r="AJ259">
        <f>CORREL(K252:K257,AJ252:AJ257)</f>
        <v>0.91869848188680259</v>
      </c>
      <c r="AO259">
        <f>CORREL(K252:K257,AO252:AO257)</f>
        <v>0.92685484156222975</v>
      </c>
    </row>
    <row r="260" spans="1:41" x14ac:dyDescent="0.25">
      <c r="A260">
        <v>1983</v>
      </c>
      <c r="B260" s="3">
        <v>-12.076891096057448</v>
      </c>
      <c r="C260" s="4">
        <v>-12.178928412658312</v>
      </c>
      <c r="D260" s="5">
        <v>-13.662357526020127</v>
      </c>
      <c r="F260" s="3">
        <f t="shared" si="7"/>
        <v>0.81027890638877642</v>
      </c>
      <c r="G260" s="4">
        <f t="shared" si="8"/>
        <v>-0.38676289215184634</v>
      </c>
      <c r="H260" s="5">
        <f t="shared" si="9"/>
        <v>0.70654331062090703</v>
      </c>
      <c r="K260" s="12">
        <v>3.42</v>
      </c>
      <c r="L260" s="13">
        <v>0.9</v>
      </c>
      <c r="M260" s="13">
        <v>-0.54</v>
      </c>
      <c r="N260" s="13">
        <v>-0.41500000000000004</v>
      </c>
      <c r="O260" s="11"/>
      <c r="P260" s="11">
        <v>3.42</v>
      </c>
      <c r="Q260" s="11">
        <f t="shared" si="10"/>
        <v>0.37668644161927906</v>
      </c>
      <c r="AH260" t="s">
        <v>49</v>
      </c>
      <c r="AI260">
        <f>AI259^2</f>
        <v>0.72309923533605802</v>
      </c>
      <c r="AJ260">
        <f>AJ259^2</f>
        <v>0.84400690062111572</v>
      </c>
      <c r="AO260">
        <f>AO259^2</f>
        <v>0.859059897327346</v>
      </c>
    </row>
    <row r="261" spans="1:41" x14ac:dyDescent="0.25">
      <c r="A261">
        <v>1984</v>
      </c>
      <c r="B261" s="3">
        <v>-12.364666115273939</v>
      </c>
      <c r="C261" s="4">
        <v>-12.291683182417906</v>
      </c>
      <c r="D261" s="5">
        <v>-13.893718076456326</v>
      </c>
      <c r="F261" s="3">
        <f t="shared" si="7"/>
        <v>-7.1343440165870129E-3</v>
      </c>
      <c r="G261" s="4">
        <f t="shared" si="8"/>
        <v>-0.65924677187550462</v>
      </c>
      <c r="H261" s="5">
        <f t="shared" si="9"/>
        <v>0.13099179196648383</v>
      </c>
      <c r="K261" s="12">
        <v>1.6</v>
      </c>
      <c r="L261" s="13">
        <v>-0.3</v>
      </c>
      <c r="M261" s="13">
        <v>-0.4</v>
      </c>
      <c r="N261" s="13">
        <v>0.10999999999999999</v>
      </c>
      <c r="O261" s="11"/>
      <c r="P261" s="11">
        <v>1.6</v>
      </c>
      <c r="Q261" s="11">
        <f t="shared" si="10"/>
        <v>-0.1784631079752026</v>
      </c>
      <c r="AH261" t="s">
        <v>15</v>
      </c>
      <c r="AI261" s="33">
        <f>_xlfn.T.DIST.2T(ABS(CORREL(K252:K257,AI252:AI257)*SQRT(COUNT(AI252:AI257)-2)/SQRT(1- CORREL(K252:K257,AI252:AI257)^2)),(COUNT(AI252:AI257)-2))</f>
        <v>6.7911193470245601E-2</v>
      </c>
      <c r="AJ261" s="33">
        <f>_xlfn.T.DIST.2T(ABS(CORREL(K252:K257,AJ252:AJ257)*SQRT(COUNT(AJ252:AJ257)-2)/SQRT(1- CORREL(K252:K257,AJ252:AJ257)^2)),(COUNT(AJ252:AJ257)-2))</f>
        <v>2.7486118142055722E-2</v>
      </c>
      <c r="AO261" s="33">
        <f>_xlfn.T.DIST.2T(ABS(CORREL(K252:K257,AO252:AO257)*SQRT(COUNT(AO252:AO257)-2)/SQRT(1- CORREL(K252:K257,AO252:AO257)^2)),(COUNT(AO252:AO257)-2))</f>
        <v>2.3484915366314352E-2</v>
      </c>
    </row>
    <row r="262" spans="1:41" x14ac:dyDescent="0.25">
      <c r="A262">
        <v>1985</v>
      </c>
      <c r="B262" s="3">
        <v>-12.489103440413919</v>
      </c>
      <c r="C262" s="4">
        <v>-12.149531179634707</v>
      </c>
      <c r="D262" s="5">
        <v>-13.748660558837159</v>
      </c>
      <c r="F262" s="3">
        <f t="shared" si="7"/>
        <v>-0.36059351045625165</v>
      </c>
      <c r="G262" s="4">
        <f t="shared" si="8"/>
        <v>-0.31572135551005964</v>
      </c>
      <c r="H262" s="5">
        <f t="shared" si="9"/>
        <v>0.49184879373513823</v>
      </c>
      <c r="K262" s="12">
        <v>-0.63</v>
      </c>
      <c r="L262" s="13">
        <v>-0.3</v>
      </c>
      <c r="M262" s="13">
        <v>-0.66500000000000004</v>
      </c>
      <c r="N262" s="13">
        <v>1.03</v>
      </c>
      <c r="O262" s="11">
        <v>-0.63</v>
      </c>
      <c r="P262" s="11"/>
      <c r="Q262" s="11">
        <f t="shared" si="10"/>
        <v>-6.1488690743724352E-2</v>
      </c>
      <c r="AH262" t="s">
        <v>50</v>
      </c>
      <c r="AI262" s="33">
        <f>IF(AI261*AI263*(AI263+1)/2&gt;1,1,AI261*AI263*(AI263+1)/2)</f>
        <v>0.40746716082147361</v>
      </c>
      <c r="AJ262" s="33">
        <f>IF(AJ261*AJ263*(AJ263+1)/2&gt;1,1,AJ261*AJ263*(AJ263+1)/2)</f>
        <v>0.16491670885233434</v>
      </c>
      <c r="AO262" s="33">
        <f>IF(AO261*AO263*(AO263+1)/2&gt;1,1,AO261*AO263*(AO263+1)/2)</f>
        <v>0.14090949219788612</v>
      </c>
    </row>
    <row r="263" spans="1:41" x14ac:dyDescent="0.25">
      <c r="A263">
        <v>1986</v>
      </c>
      <c r="B263" s="3">
        <v>-12.521469558782076</v>
      </c>
      <c r="C263" s="4">
        <v>-12.309806660753257</v>
      </c>
      <c r="D263" s="5">
        <v>-13.737511817635617</v>
      </c>
      <c r="F263" s="3">
        <f t="shared" si="7"/>
        <v>-0.45252815471533997</v>
      </c>
      <c r="G263" s="4">
        <f t="shared" si="8"/>
        <v>-0.70304408263613372</v>
      </c>
      <c r="H263" s="5">
        <f t="shared" si="9"/>
        <v>0.51958331856028472</v>
      </c>
      <c r="K263" s="12">
        <v>0.5</v>
      </c>
      <c r="L263" s="13">
        <v>-1.2</v>
      </c>
      <c r="M263" s="13">
        <v>-0.22999999999999998</v>
      </c>
      <c r="N263" s="13">
        <v>0.5774999999999999</v>
      </c>
      <c r="O263" s="11"/>
      <c r="P263" s="11">
        <v>0.5</v>
      </c>
      <c r="Q263" s="11">
        <f t="shared" si="10"/>
        <v>-0.21199630626372964</v>
      </c>
      <c r="AH263" t="s">
        <v>51</v>
      </c>
      <c r="AI263">
        <v>3</v>
      </c>
      <c r="AJ263">
        <v>3</v>
      </c>
      <c r="AO263">
        <v>3</v>
      </c>
    </row>
    <row r="264" spans="1:41" x14ac:dyDescent="0.25">
      <c r="A264">
        <v>1987</v>
      </c>
      <c r="B264" s="3">
        <v>-12.929561349503414</v>
      </c>
      <c r="C264" s="4">
        <v>-12.567212715731614</v>
      </c>
      <c r="D264" s="5">
        <v>-13.954949052388441</v>
      </c>
      <c r="F264" s="3">
        <f t="shared" si="7"/>
        <v>-1.6116963063689909</v>
      </c>
      <c r="G264" s="4">
        <f t="shared" si="8"/>
        <v>-1.3250931602441913</v>
      </c>
      <c r="H264" s="5">
        <f t="shared" si="9"/>
        <v>-2.1331415771302376E-2</v>
      </c>
      <c r="K264" s="12">
        <v>-0.75</v>
      </c>
      <c r="L264" s="13">
        <v>-2.2999999999999998</v>
      </c>
      <c r="M264" s="13">
        <v>0.10999999999999999</v>
      </c>
      <c r="N264" s="13">
        <v>0.29499999999999998</v>
      </c>
      <c r="O264" s="11"/>
      <c r="P264" s="11">
        <v>-0.75</v>
      </c>
      <c r="Q264" s="11">
        <f t="shared" si="10"/>
        <v>-0.98604029412816141</v>
      </c>
    </row>
    <row r="265" spans="1:41" x14ac:dyDescent="0.25">
      <c r="A265">
        <v>1988</v>
      </c>
      <c r="B265" s="3">
        <v>-12.078898818227556</v>
      </c>
      <c r="C265" s="4">
        <v>-11.589622860239402</v>
      </c>
      <c r="D265" s="5">
        <v>-13.343522137266378</v>
      </c>
      <c r="F265" s="3">
        <f t="shared" si="7"/>
        <v>0.80457605313401237</v>
      </c>
      <c r="G265" s="4">
        <f t="shared" si="8"/>
        <v>1.0373565806488672</v>
      </c>
      <c r="H265" s="5">
        <f t="shared" si="9"/>
        <v>1.4997044258240741</v>
      </c>
      <c r="K265" s="12">
        <v>0.72</v>
      </c>
      <c r="L265" s="13">
        <v>1.4</v>
      </c>
      <c r="M265" s="13">
        <v>0.37749999999999995</v>
      </c>
      <c r="N265" s="13">
        <v>0.10750000000000001</v>
      </c>
      <c r="O265" s="11">
        <v>0.72</v>
      </c>
      <c r="P265" s="11"/>
      <c r="Q265" s="11">
        <f t="shared" si="10"/>
        <v>1.1138790198689845</v>
      </c>
    </row>
    <row r="266" spans="1:41" x14ac:dyDescent="0.25">
      <c r="A266">
        <v>1989</v>
      </c>
      <c r="B266" s="3">
        <v>-11.808358095943733</v>
      </c>
      <c r="C266" s="4">
        <v>-11.63122374763792</v>
      </c>
      <c r="D266" s="5">
        <v>-13.623306951959929</v>
      </c>
      <c r="F266" s="3">
        <f t="shared" si="7"/>
        <v>1.5730359832944867</v>
      </c>
      <c r="G266" s="4">
        <f t="shared" si="8"/>
        <v>0.93682361674442194</v>
      </c>
      <c r="H266" s="5">
        <f t="shared" si="9"/>
        <v>0.80368872785949563</v>
      </c>
      <c r="K266" s="12">
        <v>5.08</v>
      </c>
      <c r="L266" s="13">
        <v>0.3</v>
      </c>
      <c r="M266" s="13">
        <v>-0.22</v>
      </c>
      <c r="N266" s="13">
        <v>-1.0125</v>
      </c>
      <c r="O266" s="11"/>
      <c r="P266" s="11">
        <v>5.08</v>
      </c>
      <c r="Q266" s="11">
        <f t="shared" si="10"/>
        <v>1.1045161092994682</v>
      </c>
    </row>
    <row r="267" spans="1:41" x14ac:dyDescent="0.25">
      <c r="A267">
        <v>1990</v>
      </c>
      <c r="B267" s="3">
        <v>-11.632161753044677</v>
      </c>
      <c r="C267" s="4">
        <v>-11.603106134567861</v>
      </c>
      <c r="D267" s="5">
        <v>-13.504430716931227</v>
      </c>
      <c r="F267" s="3">
        <f t="shared" si="7"/>
        <v>2.0735145368214205</v>
      </c>
      <c r="G267" s="4">
        <f t="shared" si="8"/>
        <v>1.0047728158269409</v>
      </c>
      <c r="H267" s="5">
        <f t="shared" si="9"/>
        <v>1.0994150194580181</v>
      </c>
      <c r="K267" s="12">
        <v>3.96</v>
      </c>
      <c r="L267" s="13">
        <v>1</v>
      </c>
      <c r="M267" s="13">
        <v>1.1175000000000002</v>
      </c>
      <c r="N267" s="13">
        <v>-1.2675000000000001</v>
      </c>
      <c r="O267" s="11">
        <v>3.96</v>
      </c>
      <c r="P267" s="11"/>
      <c r="Q267" s="11">
        <f t="shared" si="10"/>
        <v>1.3925674573687932</v>
      </c>
    </row>
    <row r="268" spans="1:41" x14ac:dyDescent="0.25">
      <c r="A268">
        <v>1991</v>
      </c>
      <c r="B268" s="3">
        <v>-11.653396318001992</v>
      </c>
      <c r="C268" s="4">
        <v>-11.584578608196287</v>
      </c>
      <c r="D268" s="5">
        <v>-13.456983897708394</v>
      </c>
      <c r="F268" s="3">
        <f t="shared" si="7"/>
        <v>2.0131986177747976</v>
      </c>
      <c r="G268" s="4">
        <f t="shared" si="8"/>
        <v>1.0495465515914937</v>
      </c>
      <c r="H268" s="5">
        <f t="shared" si="9"/>
        <v>1.2174476261731106</v>
      </c>
      <c r="K268" s="12">
        <v>1.03</v>
      </c>
      <c r="L268" s="13">
        <v>-0.3</v>
      </c>
      <c r="M268" s="13">
        <v>0.2475</v>
      </c>
      <c r="N268" s="13">
        <v>0.62250000000000005</v>
      </c>
      <c r="O268" s="11">
        <v>1.03</v>
      </c>
      <c r="P268" s="11"/>
      <c r="Q268" s="11">
        <f t="shared" si="10"/>
        <v>1.4267309318464674</v>
      </c>
    </row>
    <row r="269" spans="1:41" x14ac:dyDescent="0.25">
      <c r="A269">
        <v>1992</v>
      </c>
      <c r="B269" s="3">
        <v>-11.758836271416659</v>
      </c>
      <c r="C269" s="4"/>
      <c r="D269" s="5">
        <v>-13.537245669892599</v>
      </c>
      <c r="F269" s="3">
        <f t="shared" si="7"/>
        <v>1.7137007138985956</v>
      </c>
      <c r="G269" s="4"/>
      <c r="H269" s="5">
        <f t="shared" si="9"/>
        <v>1.0177818457130432</v>
      </c>
      <c r="K269" s="12">
        <v>3.28</v>
      </c>
      <c r="L269" s="13">
        <v>1</v>
      </c>
      <c r="M269" s="13">
        <v>-0.52750000000000008</v>
      </c>
      <c r="N269" s="13">
        <v>9.2499999999999999E-2</v>
      </c>
      <c r="O269" s="11"/>
      <c r="P269" s="11">
        <v>3.28</v>
      </c>
      <c r="Q269" s="11">
        <f t="shared" si="10"/>
        <v>1.3657412798058193</v>
      </c>
    </row>
    <row r="270" spans="1:41" x14ac:dyDescent="0.25">
      <c r="A270">
        <v>1993</v>
      </c>
      <c r="B270" s="3"/>
      <c r="C270" s="4"/>
      <c r="D270" s="5">
        <v>-14.057894976014151</v>
      </c>
      <c r="F270" s="3"/>
      <c r="G270" s="4"/>
      <c r="H270" s="5">
        <f t="shared" si="9"/>
        <v>-0.27742815555840206</v>
      </c>
      <c r="K270" s="12">
        <v>2.67</v>
      </c>
      <c r="L270" s="13">
        <v>-0.4</v>
      </c>
      <c r="M270" s="13">
        <v>-0.31750000000000006</v>
      </c>
      <c r="N270" s="13">
        <v>-0.3775</v>
      </c>
      <c r="O270" s="11"/>
      <c r="P270" s="11">
        <v>2.67</v>
      </c>
      <c r="Q270" s="11">
        <f t="shared" si="10"/>
        <v>-0.27742815555840206</v>
      </c>
    </row>
    <row r="271" spans="1:41" x14ac:dyDescent="0.25">
      <c r="A271">
        <v>1994</v>
      </c>
      <c r="B271" s="3"/>
      <c r="C271" s="4"/>
      <c r="D271" s="5">
        <v>-13.447443795856577</v>
      </c>
      <c r="F271" s="3"/>
      <c r="G271" s="4"/>
      <c r="H271" s="5">
        <f t="shared" si="9"/>
        <v>1.2411803675526545</v>
      </c>
      <c r="K271" s="12">
        <v>3.03</v>
      </c>
      <c r="L271" s="13">
        <v>1.2</v>
      </c>
      <c r="M271" s="13">
        <v>0.49</v>
      </c>
      <c r="N271" s="13">
        <v>6.25E-2</v>
      </c>
      <c r="O271" s="11">
        <v>3.03</v>
      </c>
      <c r="P271" s="11"/>
      <c r="Q271" s="11">
        <f t="shared" si="10"/>
        <v>1.2411803675526545</v>
      </c>
    </row>
    <row r="272" spans="1:41" x14ac:dyDescent="0.25">
      <c r="A272">
        <v>1995</v>
      </c>
      <c r="B272" s="3"/>
      <c r="C272" s="4"/>
      <c r="D272" s="5">
        <v>-13.181217934386169</v>
      </c>
      <c r="F272" s="3"/>
      <c r="G272" s="4"/>
      <c r="H272" s="5">
        <f t="shared" si="9"/>
        <v>1.9034656991940591</v>
      </c>
      <c r="K272" s="12">
        <v>3.96</v>
      </c>
      <c r="L272" s="13">
        <v>-2.1</v>
      </c>
      <c r="M272" s="13">
        <v>-9.2500000000000027E-2</v>
      </c>
      <c r="N272" s="13">
        <v>-0.28500000000000003</v>
      </c>
      <c r="O272" s="11"/>
      <c r="P272" s="11">
        <v>3.96</v>
      </c>
      <c r="Q272" s="11">
        <f t="shared" si="10"/>
        <v>1.9034656991940591</v>
      </c>
    </row>
    <row r="273" spans="1:17" x14ac:dyDescent="0.25">
      <c r="A273">
        <v>1996</v>
      </c>
      <c r="C273" s="4"/>
      <c r="D273" s="5">
        <v>-14.24499926706762</v>
      </c>
      <c r="G273" s="4"/>
      <c r="H273" s="5">
        <f t="shared" si="9"/>
        <v>-0.74288416635865362</v>
      </c>
      <c r="K273" s="12">
        <v>-3.78</v>
      </c>
      <c r="L273" s="13">
        <v>1.2</v>
      </c>
      <c r="M273" s="13">
        <v>-0.4325</v>
      </c>
      <c r="N273" s="13">
        <v>0.97499999999999987</v>
      </c>
      <c r="O273" s="11">
        <v>-3.78</v>
      </c>
      <c r="P273" s="11"/>
      <c r="Q273" s="11">
        <f t="shared" si="10"/>
        <v>-0.74288416635865362</v>
      </c>
    </row>
    <row r="274" spans="1:17" x14ac:dyDescent="0.25">
      <c r="A274">
        <v>1997</v>
      </c>
      <c r="C274" s="4"/>
      <c r="D274" s="5">
        <v>-13.695735866662861</v>
      </c>
      <c r="G274" s="4"/>
      <c r="H274" s="5">
        <f t="shared" si="9"/>
        <v>0.62350860738013925</v>
      </c>
      <c r="K274" s="12">
        <v>-0.2</v>
      </c>
      <c r="L274" s="13">
        <v>-0.9</v>
      </c>
      <c r="M274" s="13">
        <v>-7.999999999999996E-2</v>
      </c>
      <c r="N274" s="13">
        <v>-0.58000000000000007</v>
      </c>
      <c r="O274" s="11">
        <v>-0.2</v>
      </c>
      <c r="P274" s="11"/>
      <c r="Q274" s="11">
        <f t="shared" si="10"/>
        <v>0.62350860738013925</v>
      </c>
    </row>
    <row r="275" spans="1:17" x14ac:dyDescent="0.25">
      <c r="A275">
        <v>1998</v>
      </c>
      <c r="D275" s="5">
        <v>-13.255372417024731</v>
      </c>
      <c r="H275" s="5">
        <f t="shared" si="9"/>
        <v>1.7189929141095202</v>
      </c>
      <c r="K275" s="12">
        <v>0.72</v>
      </c>
      <c r="L275" s="13">
        <v>0.3</v>
      </c>
      <c r="M275" s="13">
        <v>0.92500000000000004</v>
      </c>
      <c r="N275" s="13">
        <v>0.14749999999999996</v>
      </c>
      <c r="O275" s="11">
        <v>0.72</v>
      </c>
      <c r="P275" s="11"/>
      <c r="Q275" s="11">
        <f t="shared" si="10"/>
        <v>1.7189929141095202</v>
      </c>
    </row>
    <row r="276" spans="1:17" x14ac:dyDescent="0.25">
      <c r="A276" s="2">
        <v>1999</v>
      </c>
      <c r="B276" s="6"/>
      <c r="C276" s="7"/>
      <c r="D276" s="8"/>
      <c r="F276" s="6"/>
      <c r="G276" s="7"/>
      <c r="H276" s="8"/>
      <c r="K276" s="2"/>
      <c r="L276" s="2"/>
      <c r="M276" s="14"/>
      <c r="N276" s="14"/>
      <c r="O276" s="11"/>
      <c r="P276" s="11"/>
    </row>
    <row r="278" spans="1:17" x14ac:dyDescent="0.25">
      <c r="K278" t="s">
        <v>36</v>
      </c>
      <c r="L278"/>
    </row>
    <row r="279" spans="1:17" x14ac:dyDescent="0.25">
      <c r="K279" s="12" t="s">
        <v>25</v>
      </c>
    </row>
    <row r="280" spans="1:17" x14ac:dyDescent="0.25">
      <c r="K280" s="12" t="s">
        <v>26</v>
      </c>
    </row>
    <row r="281" spans="1:17" x14ac:dyDescent="0.25">
      <c r="K281" t="s">
        <v>35</v>
      </c>
      <c r="L281"/>
    </row>
    <row r="284" spans="1:17" x14ac:dyDescent="0.25">
      <c r="K284"/>
      <c r="L284"/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3"/>
  <sheetViews>
    <sheetView workbookViewId="0">
      <pane xSplit="1" ySplit="1" topLeftCell="B248" activePane="bottomRight" state="frozen"/>
      <selection pane="topRight" activeCell="B1" sqref="B1"/>
      <selection pane="bottomLeft" activeCell="A2" sqref="A2"/>
      <selection pane="bottomRight" activeCell="O293" sqref="O293"/>
    </sheetView>
  </sheetViews>
  <sheetFormatPr defaultRowHeight="15" x14ac:dyDescent="0.25"/>
  <cols>
    <col min="2" max="3" width="8.7109375" style="12" customWidth="1"/>
  </cols>
  <sheetData>
    <row r="1" spans="1:12" x14ac:dyDescent="0.25">
      <c r="A1" t="s">
        <v>0</v>
      </c>
      <c r="B1" s="12" t="s">
        <v>10</v>
      </c>
      <c r="C1" s="12" t="s">
        <v>8</v>
      </c>
      <c r="D1" s="12" t="s">
        <v>31</v>
      </c>
      <c r="E1" s="12" t="s">
        <v>32</v>
      </c>
      <c r="F1" s="12" t="s">
        <v>11</v>
      </c>
      <c r="G1" s="12" t="s">
        <v>12</v>
      </c>
      <c r="H1" s="12" t="s">
        <v>17</v>
      </c>
      <c r="I1" s="12" t="s">
        <v>18</v>
      </c>
      <c r="J1" t="s">
        <v>19</v>
      </c>
      <c r="K1" t="s">
        <v>20</v>
      </c>
      <c r="L1" t="s">
        <v>21</v>
      </c>
    </row>
    <row r="2" spans="1:12" x14ac:dyDescent="0.25">
      <c r="A2">
        <v>1725</v>
      </c>
    </row>
    <row r="3" spans="1:12" x14ac:dyDescent="0.25">
      <c r="A3">
        <v>1726</v>
      </c>
    </row>
    <row r="4" spans="1:12" x14ac:dyDescent="0.25">
      <c r="A4">
        <v>1727</v>
      </c>
    </row>
    <row r="5" spans="1:12" x14ac:dyDescent="0.25">
      <c r="A5">
        <v>1728</v>
      </c>
    </row>
    <row r="6" spans="1:12" x14ac:dyDescent="0.25">
      <c r="A6">
        <v>1729</v>
      </c>
    </row>
    <row r="7" spans="1:12" x14ac:dyDescent="0.25">
      <c r="A7">
        <v>1730</v>
      </c>
    </row>
    <row r="8" spans="1:12" x14ac:dyDescent="0.25">
      <c r="A8">
        <v>1731</v>
      </c>
    </row>
    <row r="9" spans="1:12" x14ac:dyDescent="0.25">
      <c r="A9">
        <v>1732</v>
      </c>
    </row>
    <row r="10" spans="1:12" x14ac:dyDescent="0.25">
      <c r="A10">
        <v>1733</v>
      </c>
    </row>
    <row r="11" spans="1:12" x14ac:dyDescent="0.25">
      <c r="A11">
        <v>1734</v>
      </c>
    </row>
    <row r="12" spans="1:12" x14ac:dyDescent="0.25">
      <c r="A12">
        <v>1735</v>
      </c>
    </row>
    <row r="13" spans="1:12" x14ac:dyDescent="0.25">
      <c r="A13">
        <v>1736</v>
      </c>
    </row>
    <row r="14" spans="1:12" x14ac:dyDescent="0.25">
      <c r="A14">
        <v>1737</v>
      </c>
    </row>
    <row r="15" spans="1:12" x14ac:dyDescent="0.25">
      <c r="A15">
        <v>1738</v>
      </c>
    </row>
    <row r="16" spans="1:12" x14ac:dyDescent="0.25">
      <c r="A16">
        <v>1739</v>
      </c>
    </row>
    <row r="17" spans="1:1" x14ac:dyDescent="0.25">
      <c r="A17">
        <v>1740</v>
      </c>
    </row>
    <row r="18" spans="1:1" x14ac:dyDescent="0.25">
      <c r="A18">
        <v>1741</v>
      </c>
    </row>
    <row r="19" spans="1:1" x14ac:dyDescent="0.25">
      <c r="A19">
        <v>1742</v>
      </c>
    </row>
    <row r="20" spans="1:1" x14ac:dyDescent="0.25">
      <c r="A20">
        <v>1743</v>
      </c>
    </row>
    <row r="21" spans="1:1" x14ac:dyDescent="0.25">
      <c r="A21">
        <v>1744</v>
      </c>
    </row>
    <row r="22" spans="1:1" x14ac:dyDescent="0.25">
      <c r="A22">
        <v>1745</v>
      </c>
    </row>
    <row r="23" spans="1:1" x14ac:dyDescent="0.25">
      <c r="A23">
        <v>1746</v>
      </c>
    </row>
    <row r="24" spans="1:1" x14ac:dyDescent="0.25">
      <c r="A24">
        <v>1747</v>
      </c>
    </row>
    <row r="25" spans="1:1" x14ac:dyDescent="0.25">
      <c r="A25">
        <v>1748</v>
      </c>
    </row>
    <row r="26" spans="1:1" x14ac:dyDescent="0.25">
      <c r="A26">
        <v>1749</v>
      </c>
    </row>
    <row r="27" spans="1:1" x14ac:dyDescent="0.25">
      <c r="A27">
        <v>1750</v>
      </c>
    </row>
    <row r="28" spans="1:1" x14ac:dyDescent="0.25">
      <c r="A28">
        <v>1751</v>
      </c>
    </row>
    <row r="29" spans="1:1" x14ac:dyDescent="0.25">
      <c r="A29">
        <v>1752</v>
      </c>
    </row>
    <row r="30" spans="1:1" x14ac:dyDescent="0.25">
      <c r="A30">
        <v>1753</v>
      </c>
    </row>
    <row r="31" spans="1:1" x14ac:dyDescent="0.25">
      <c r="A31">
        <v>1754</v>
      </c>
    </row>
    <row r="32" spans="1:1" x14ac:dyDescent="0.25">
      <c r="A32">
        <v>1755</v>
      </c>
    </row>
    <row r="33" spans="1:1" x14ac:dyDescent="0.25">
      <c r="A33">
        <v>1756</v>
      </c>
    </row>
    <row r="34" spans="1:1" x14ac:dyDescent="0.25">
      <c r="A34">
        <v>1757</v>
      </c>
    </row>
    <row r="35" spans="1:1" x14ac:dyDescent="0.25">
      <c r="A35">
        <v>1758</v>
      </c>
    </row>
    <row r="36" spans="1:1" x14ac:dyDescent="0.25">
      <c r="A36">
        <v>1759</v>
      </c>
    </row>
    <row r="37" spans="1:1" x14ac:dyDescent="0.25">
      <c r="A37">
        <v>1760</v>
      </c>
    </row>
    <row r="38" spans="1:1" x14ac:dyDescent="0.25">
      <c r="A38">
        <v>1761</v>
      </c>
    </row>
    <row r="39" spans="1:1" x14ac:dyDescent="0.25">
      <c r="A39">
        <v>1762</v>
      </c>
    </row>
    <row r="40" spans="1:1" x14ac:dyDescent="0.25">
      <c r="A40">
        <v>1763</v>
      </c>
    </row>
    <row r="41" spans="1:1" x14ac:dyDescent="0.25">
      <c r="A41">
        <v>1764</v>
      </c>
    </row>
    <row r="42" spans="1:1" x14ac:dyDescent="0.25">
      <c r="A42">
        <v>1765</v>
      </c>
    </row>
    <row r="43" spans="1:1" x14ac:dyDescent="0.25">
      <c r="A43">
        <v>1766</v>
      </c>
    </row>
    <row r="44" spans="1:1" x14ac:dyDescent="0.25">
      <c r="A44">
        <v>1767</v>
      </c>
    </row>
    <row r="45" spans="1:1" x14ac:dyDescent="0.25">
      <c r="A45">
        <v>1768</v>
      </c>
    </row>
    <row r="46" spans="1:1" x14ac:dyDescent="0.25">
      <c r="A46">
        <v>1769</v>
      </c>
    </row>
    <row r="47" spans="1:1" x14ac:dyDescent="0.25">
      <c r="A47">
        <v>1770</v>
      </c>
    </row>
    <row r="48" spans="1:1" x14ac:dyDescent="0.25">
      <c r="A48">
        <v>1771</v>
      </c>
    </row>
    <row r="49" spans="1:1" x14ac:dyDescent="0.25">
      <c r="A49">
        <v>1772</v>
      </c>
    </row>
    <row r="50" spans="1:1" x14ac:dyDescent="0.25">
      <c r="A50">
        <v>1773</v>
      </c>
    </row>
    <row r="51" spans="1:1" x14ac:dyDescent="0.25">
      <c r="A51">
        <v>1774</v>
      </c>
    </row>
    <row r="52" spans="1:1" x14ac:dyDescent="0.25">
      <c r="A52">
        <v>1775</v>
      </c>
    </row>
    <row r="53" spans="1:1" x14ac:dyDescent="0.25">
      <c r="A53">
        <v>1776</v>
      </c>
    </row>
    <row r="54" spans="1:1" x14ac:dyDescent="0.25">
      <c r="A54">
        <v>1777</v>
      </c>
    </row>
    <row r="55" spans="1:1" x14ac:dyDescent="0.25">
      <c r="A55">
        <v>1778</v>
      </c>
    </row>
    <row r="56" spans="1:1" x14ac:dyDescent="0.25">
      <c r="A56">
        <v>1779</v>
      </c>
    </row>
    <row r="57" spans="1:1" x14ac:dyDescent="0.25">
      <c r="A57">
        <v>1780</v>
      </c>
    </row>
    <row r="58" spans="1:1" x14ac:dyDescent="0.25">
      <c r="A58">
        <v>1781</v>
      </c>
    </row>
    <row r="59" spans="1:1" x14ac:dyDescent="0.25">
      <c r="A59">
        <v>1782</v>
      </c>
    </row>
    <row r="60" spans="1:1" x14ac:dyDescent="0.25">
      <c r="A60">
        <v>1783</v>
      </c>
    </row>
    <row r="61" spans="1:1" x14ac:dyDescent="0.25">
      <c r="A61">
        <v>1784</v>
      </c>
    </row>
    <row r="62" spans="1:1" x14ac:dyDescent="0.25">
      <c r="A62">
        <v>1785</v>
      </c>
    </row>
    <row r="63" spans="1:1" x14ac:dyDescent="0.25">
      <c r="A63">
        <v>1786</v>
      </c>
    </row>
    <row r="64" spans="1:1" x14ac:dyDescent="0.25">
      <c r="A64">
        <v>1787</v>
      </c>
    </row>
    <row r="65" spans="1:1" x14ac:dyDescent="0.25">
      <c r="A65">
        <v>1788</v>
      </c>
    </row>
    <row r="66" spans="1:1" x14ac:dyDescent="0.25">
      <c r="A66">
        <v>1789</v>
      </c>
    </row>
    <row r="67" spans="1:1" x14ac:dyDescent="0.25">
      <c r="A67">
        <v>1790</v>
      </c>
    </row>
    <row r="68" spans="1:1" x14ac:dyDescent="0.25">
      <c r="A68">
        <v>1791</v>
      </c>
    </row>
    <row r="69" spans="1:1" x14ac:dyDescent="0.25">
      <c r="A69">
        <v>1792</v>
      </c>
    </row>
    <row r="70" spans="1:1" x14ac:dyDescent="0.25">
      <c r="A70">
        <v>1793</v>
      </c>
    </row>
    <row r="71" spans="1:1" x14ac:dyDescent="0.25">
      <c r="A71">
        <v>1794</v>
      </c>
    </row>
    <row r="72" spans="1:1" x14ac:dyDescent="0.25">
      <c r="A72">
        <v>1795</v>
      </c>
    </row>
    <row r="73" spans="1:1" x14ac:dyDescent="0.25">
      <c r="A73">
        <v>1796</v>
      </c>
    </row>
    <row r="74" spans="1:1" x14ac:dyDescent="0.25">
      <c r="A74">
        <v>1797</v>
      </c>
    </row>
    <row r="75" spans="1:1" x14ac:dyDescent="0.25">
      <c r="A75">
        <v>1798</v>
      </c>
    </row>
    <row r="76" spans="1:1" x14ac:dyDescent="0.25">
      <c r="A76">
        <v>1799</v>
      </c>
    </row>
    <row r="77" spans="1:1" x14ac:dyDescent="0.25">
      <c r="A77">
        <v>1800</v>
      </c>
    </row>
    <row r="78" spans="1:1" x14ac:dyDescent="0.25">
      <c r="A78">
        <v>1801</v>
      </c>
    </row>
    <row r="79" spans="1:1" x14ac:dyDescent="0.25">
      <c r="A79">
        <v>1802</v>
      </c>
    </row>
    <row r="80" spans="1:1" x14ac:dyDescent="0.25">
      <c r="A80">
        <v>1803</v>
      </c>
    </row>
    <row r="81" spans="1:1" x14ac:dyDescent="0.25">
      <c r="A81">
        <v>1804</v>
      </c>
    </row>
    <row r="82" spans="1:1" x14ac:dyDescent="0.25">
      <c r="A82">
        <v>1805</v>
      </c>
    </row>
    <row r="83" spans="1:1" x14ac:dyDescent="0.25">
      <c r="A83">
        <v>1806</v>
      </c>
    </row>
    <row r="84" spans="1:1" x14ac:dyDescent="0.25">
      <c r="A84">
        <v>1807</v>
      </c>
    </row>
    <row r="85" spans="1:1" x14ac:dyDescent="0.25">
      <c r="A85">
        <v>1808</v>
      </c>
    </row>
    <row r="86" spans="1:1" x14ac:dyDescent="0.25">
      <c r="A86">
        <v>1809</v>
      </c>
    </row>
    <row r="87" spans="1:1" x14ac:dyDescent="0.25">
      <c r="A87">
        <v>1810</v>
      </c>
    </row>
    <row r="88" spans="1:1" x14ac:dyDescent="0.25">
      <c r="A88">
        <v>1811</v>
      </c>
    </row>
    <row r="89" spans="1:1" x14ac:dyDescent="0.25">
      <c r="A89">
        <v>1812</v>
      </c>
    </row>
    <row r="90" spans="1:1" x14ac:dyDescent="0.25">
      <c r="A90">
        <v>1813</v>
      </c>
    </row>
    <row r="91" spans="1:1" x14ac:dyDescent="0.25">
      <c r="A91">
        <v>1814</v>
      </c>
    </row>
    <row r="92" spans="1:1" x14ac:dyDescent="0.25">
      <c r="A92">
        <v>1815</v>
      </c>
    </row>
    <row r="93" spans="1:1" x14ac:dyDescent="0.25">
      <c r="A93">
        <v>1816</v>
      </c>
    </row>
    <row r="94" spans="1:1" x14ac:dyDescent="0.25">
      <c r="A94">
        <v>1817</v>
      </c>
    </row>
    <row r="95" spans="1:1" x14ac:dyDescent="0.25">
      <c r="A95">
        <v>1818</v>
      </c>
    </row>
    <row r="96" spans="1:1" x14ac:dyDescent="0.25">
      <c r="A96">
        <v>1819</v>
      </c>
    </row>
    <row r="97" spans="1:3" x14ac:dyDescent="0.25">
      <c r="A97">
        <v>1820</v>
      </c>
    </row>
    <row r="98" spans="1:3" x14ac:dyDescent="0.25">
      <c r="A98">
        <v>1821</v>
      </c>
    </row>
    <row r="99" spans="1:3" x14ac:dyDescent="0.25">
      <c r="A99">
        <v>1822</v>
      </c>
    </row>
    <row r="100" spans="1:3" x14ac:dyDescent="0.25">
      <c r="A100">
        <v>1823</v>
      </c>
    </row>
    <row r="101" spans="1:3" x14ac:dyDescent="0.25">
      <c r="A101">
        <v>1824</v>
      </c>
    </row>
    <row r="102" spans="1:3" x14ac:dyDescent="0.25">
      <c r="A102">
        <v>1825</v>
      </c>
    </row>
    <row r="103" spans="1:3" x14ac:dyDescent="0.25">
      <c r="A103">
        <v>1826</v>
      </c>
      <c r="C103" s="13"/>
    </row>
    <row r="104" spans="1:3" x14ac:dyDescent="0.25">
      <c r="A104">
        <v>1827</v>
      </c>
      <c r="C104" s="13"/>
    </row>
    <row r="105" spans="1:3" x14ac:dyDescent="0.25">
      <c r="A105">
        <v>1828</v>
      </c>
      <c r="C105" s="13"/>
    </row>
    <row r="106" spans="1:3" x14ac:dyDescent="0.25">
      <c r="A106">
        <v>1829</v>
      </c>
      <c r="C106" s="13"/>
    </row>
    <row r="107" spans="1:3" x14ac:dyDescent="0.25">
      <c r="A107">
        <v>1830</v>
      </c>
      <c r="C107" s="13"/>
    </row>
    <row r="108" spans="1:3" x14ac:dyDescent="0.25">
      <c r="A108">
        <v>1831</v>
      </c>
      <c r="C108" s="13"/>
    </row>
    <row r="109" spans="1:3" x14ac:dyDescent="0.25">
      <c r="A109">
        <v>1832</v>
      </c>
      <c r="C109" s="13"/>
    </row>
    <row r="110" spans="1:3" x14ac:dyDescent="0.25">
      <c r="A110">
        <v>1833</v>
      </c>
      <c r="C110" s="13"/>
    </row>
    <row r="111" spans="1:3" x14ac:dyDescent="0.25">
      <c r="A111">
        <v>1834</v>
      </c>
      <c r="C111" s="13"/>
    </row>
    <row r="112" spans="1:3" x14ac:dyDescent="0.25">
      <c r="A112">
        <v>1835</v>
      </c>
      <c r="C112" s="13"/>
    </row>
    <row r="113" spans="1:3" x14ac:dyDescent="0.25">
      <c r="A113">
        <v>1836</v>
      </c>
      <c r="C113" s="13"/>
    </row>
    <row r="114" spans="1:3" x14ac:dyDescent="0.25">
      <c r="A114">
        <v>1837</v>
      </c>
      <c r="C114" s="13"/>
    </row>
    <row r="115" spans="1:3" x14ac:dyDescent="0.25">
      <c r="A115">
        <v>1838</v>
      </c>
      <c r="C115" s="13"/>
    </row>
    <row r="116" spans="1:3" x14ac:dyDescent="0.25">
      <c r="A116">
        <v>1839</v>
      </c>
      <c r="C116" s="13"/>
    </row>
    <row r="117" spans="1:3" x14ac:dyDescent="0.25">
      <c r="A117">
        <v>1840</v>
      </c>
      <c r="C117" s="13"/>
    </row>
    <row r="118" spans="1:3" x14ac:dyDescent="0.25">
      <c r="A118">
        <v>1841</v>
      </c>
      <c r="C118" s="13"/>
    </row>
    <row r="119" spans="1:3" x14ac:dyDescent="0.25">
      <c r="A119">
        <v>1842</v>
      </c>
      <c r="C119" s="13"/>
    </row>
    <row r="120" spans="1:3" x14ac:dyDescent="0.25">
      <c r="A120">
        <v>1843</v>
      </c>
      <c r="C120" s="13"/>
    </row>
    <row r="121" spans="1:3" x14ac:dyDescent="0.25">
      <c r="A121">
        <v>1844</v>
      </c>
      <c r="C121" s="13"/>
    </row>
    <row r="122" spans="1:3" x14ac:dyDescent="0.25">
      <c r="A122">
        <v>1845</v>
      </c>
      <c r="C122" s="13"/>
    </row>
    <row r="123" spans="1:3" x14ac:dyDescent="0.25">
      <c r="A123">
        <v>1846</v>
      </c>
      <c r="C123" s="13"/>
    </row>
    <row r="124" spans="1:3" x14ac:dyDescent="0.25">
      <c r="A124">
        <v>1847</v>
      </c>
      <c r="C124" s="13"/>
    </row>
    <row r="125" spans="1:3" x14ac:dyDescent="0.25">
      <c r="A125">
        <v>1848</v>
      </c>
      <c r="C125" s="13"/>
    </row>
    <row r="126" spans="1:3" x14ac:dyDescent="0.25">
      <c r="A126">
        <v>1849</v>
      </c>
      <c r="C126" s="13"/>
    </row>
    <row r="127" spans="1:3" x14ac:dyDescent="0.25">
      <c r="A127">
        <v>1850</v>
      </c>
      <c r="C127" s="13"/>
    </row>
    <row r="128" spans="1:3" x14ac:dyDescent="0.25">
      <c r="A128">
        <v>1851</v>
      </c>
      <c r="C128" s="13"/>
    </row>
    <row r="129" spans="1:3" x14ac:dyDescent="0.25">
      <c r="A129">
        <v>1852</v>
      </c>
      <c r="C129" s="13"/>
    </row>
    <row r="130" spans="1:3" x14ac:dyDescent="0.25">
      <c r="A130">
        <v>1853</v>
      </c>
      <c r="C130" s="13"/>
    </row>
    <row r="131" spans="1:3" x14ac:dyDescent="0.25">
      <c r="A131">
        <v>1854</v>
      </c>
      <c r="C131" s="13"/>
    </row>
    <row r="132" spans="1:3" x14ac:dyDescent="0.25">
      <c r="A132">
        <v>1855</v>
      </c>
      <c r="C132" s="13"/>
    </row>
    <row r="133" spans="1:3" x14ac:dyDescent="0.25">
      <c r="A133">
        <v>1856</v>
      </c>
      <c r="C133" s="13"/>
    </row>
    <row r="134" spans="1:3" x14ac:dyDescent="0.25">
      <c r="A134">
        <v>1857</v>
      </c>
      <c r="C134" s="13"/>
    </row>
    <row r="135" spans="1:3" x14ac:dyDescent="0.25">
      <c r="A135">
        <v>1858</v>
      </c>
      <c r="C135" s="13"/>
    </row>
    <row r="136" spans="1:3" x14ac:dyDescent="0.25">
      <c r="A136">
        <v>1859</v>
      </c>
      <c r="C136" s="13"/>
    </row>
    <row r="137" spans="1:3" x14ac:dyDescent="0.25">
      <c r="A137">
        <v>1860</v>
      </c>
      <c r="C137" s="13"/>
    </row>
    <row r="138" spans="1:3" x14ac:dyDescent="0.25">
      <c r="A138">
        <v>1861</v>
      </c>
      <c r="C138" s="13"/>
    </row>
    <row r="139" spans="1:3" x14ac:dyDescent="0.25">
      <c r="A139">
        <v>1862</v>
      </c>
      <c r="C139" s="13"/>
    </row>
    <row r="140" spans="1:3" x14ac:dyDescent="0.25">
      <c r="A140">
        <v>1863</v>
      </c>
      <c r="C140" s="13"/>
    </row>
    <row r="141" spans="1:3" x14ac:dyDescent="0.25">
      <c r="A141">
        <v>1864</v>
      </c>
      <c r="B141" s="12">
        <v>-1.02</v>
      </c>
      <c r="C141" s="13"/>
    </row>
    <row r="142" spans="1:3" x14ac:dyDescent="0.25">
      <c r="A142">
        <v>1865</v>
      </c>
      <c r="B142" s="12">
        <v>-1.24</v>
      </c>
      <c r="C142" s="13"/>
    </row>
    <row r="143" spans="1:3" x14ac:dyDescent="0.25">
      <c r="A143">
        <v>1866</v>
      </c>
      <c r="B143" s="12">
        <v>0.54</v>
      </c>
      <c r="C143" s="13"/>
    </row>
    <row r="144" spans="1:3" x14ac:dyDescent="0.25">
      <c r="A144">
        <v>1867</v>
      </c>
      <c r="B144" s="12">
        <v>-1.38</v>
      </c>
      <c r="C144" s="13"/>
    </row>
    <row r="145" spans="1:3" x14ac:dyDescent="0.25">
      <c r="A145">
        <v>1868</v>
      </c>
      <c r="B145" s="12">
        <v>2.81</v>
      </c>
      <c r="C145" s="13"/>
    </row>
    <row r="146" spans="1:3" x14ac:dyDescent="0.25">
      <c r="A146">
        <v>1869</v>
      </c>
      <c r="B146" s="12">
        <v>1.7</v>
      </c>
      <c r="C146" s="13"/>
    </row>
    <row r="147" spans="1:3" x14ac:dyDescent="0.25">
      <c r="A147">
        <v>1870</v>
      </c>
      <c r="B147" s="12">
        <v>-3.01</v>
      </c>
      <c r="C147" s="13"/>
    </row>
    <row r="148" spans="1:3" x14ac:dyDescent="0.25">
      <c r="A148">
        <v>1871</v>
      </c>
      <c r="B148" s="12">
        <v>-1.01</v>
      </c>
      <c r="C148" s="13"/>
    </row>
    <row r="149" spans="1:3" x14ac:dyDescent="0.25">
      <c r="A149">
        <v>1872</v>
      </c>
      <c r="B149" s="12">
        <v>-0.76</v>
      </c>
      <c r="C149" s="13"/>
    </row>
    <row r="150" spans="1:3" x14ac:dyDescent="0.25">
      <c r="A150">
        <v>1873</v>
      </c>
      <c r="B150" s="12">
        <v>-0.5</v>
      </c>
      <c r="C150" s="13"/>
    </row>
    <row r="151" spans="1:3" x14ac:dyDescent="0.25">
      <c r="A151">
        <v>1874</v>
      </c>
      <c r="B151" s="12">
        <v>2.3199999999999998</v>
      </c>
      <c r="C151" s="13"/>
    </row>
    <row r="152" spans="1:3" x14ac:dyDescent="0.25">
      <c r="A152">
        <v>1875</v>
      </c>
      <c r="B152" s="12">
        <v>-1.35</v>
      </c>
      <c r="C152" s="13"/>
    </row>
    <row r="153" spans="1:3" x14ac:dyDescent="0.25">
      <c r="A153">
        <v>1876</v>
      </c>
      <c r="B153" s="12">
        <v>0.21</v>
      </c>
      <c r="C153" s="13"/>
    </row>
    <row r="154" spans="1:3" x14ac:dyDescent="0.25">
      <c r="A154">
        <v>1877</v>
      </c>
      <c r="B154" s="12">
        <v>0.05</v>
      </c>
      <c r="C154" s="13"/>
    </row>
    <row r="155" spans="1:3" x14ac:dyDescent="0.25">
      <c r="A155">
        <v>1878</v>
      </c>
      <c r="B155" s="12">
        <v>1.46</v>
      </c>
      <c r="C155" s="13"/>
    </row>
    <row r="156" spans="1:3" x14ac:dyDescent="0.25">
      <c r="A156">
        <v>1879</v>
      </c>
      <c r="B156" s="12">
        <v>-2.2200000000000002</v>
      </c>
      <c r="C156" s="13"/>
    </row>
    <row r="157" spans="1:3" x14ac:dyDescent="0.25">
      <c r="A157">
        <v>1880</v>
      </c>
      <c r="B157" s="12">
        <v>0.89</v>
      </c>
      <c r="C157" s="13"/>
    </row>
    <row r="158" spans="1:3" x14ac:dyDescent="0.25">
      <c r="A158">
        <v>1881</v>
      </c>
      <c r="B158" s="12">
        <v>-3.8</v>
      </c>
      <c r="C158" s="13"/>
    </row>
    <row r="159" spans="1:3" x14ac:dyDescent="0.25">
      <c r="A159">
        <v>1882</v>
      </c>
      <c r="B159" s="12">
        <v>3.87</v>
      </c>
      <c r="C159" s="13"/>
    </row>
    <row r="160" spans="1:3" x14ac:dyDescent="0.25">
      <c r="A160">
        <v>1883</v>
      </c>
      <c r="B160" s="12">
        <v>-0.23</v>
      </c>
      <c r="C160" s="13"/>
    </row>
    <row r="161" spans="1:3" x14ac:dyDescent="0.25">
      <c r="A161">
        <v>1884</v>
      </c>
      <c r="B161" s="12">
        <v>1.44</v>
      </c>
      <c r="C161" s="13"/>
    </row>
    <row r="162" spans="1:3" x14ac:dyDescent="0.25">
      <c r="A162">
        <v>1885</v>
      </c>
      <c r="B162" s="12">
        <v>0.89</v>
      </c>
      <c r="C162" s="13"/>
    </row>
    <row r="163" spans="1:3" x14ac:dyDescent="0.25">
      <c r="A163">
        <v>1886</v>
      </c>
      <c r="B163" s="12">
        <v>-1.1200000000000001</v>
      </c>
      <c r="C163" s="13"/>
    </row>
    <row r="164" spans="1:3" x14ac:dyDescent="0.25">
      <c r="A164">
        <v>1887</v>
      </c>
      <c r="B164" s="12">
        <v>0.45</v>
      </c>
      <c r="C164" s="13"/>
    </row>
    <row r="165" spans="1:3" x14ac:dyDescent="0.25">
      <c r="A165">
        <v>1888</v>
      </c>
      <c r="B165" s="12">
        <v>-2.75</v>
      </c>
      <c r="C165" s="13"/>
    </row>
    <row r="166" spans="1:3" x14ac:dyDescent="0.25">
      <c r="A166">
        <v>1889</v>
      </c>
      <c r="B166" s="12">
        <v>-0.1</v>
      </c>
      <c r="C166" s="13"/>
    </row>
    <row r="167" spans="1:3" x14ac:dyDescent="0.25">
      <c r="A167">
        <v>1890</v>
      </c>
      <c r="B167" s="12">
        <v>1.78</v>
      </c>
      <c r="C167" s="13"/>
    </row>
    <row r="168" spans="1:3" x14ac:dyDescent="0.25">
      <c r="A168">
        <v>1891</v>
      </c>
      <c r="B168" s="12">
        <v>-0.82</v>
      </c>
      <c r="C168" s="13"/>
    </row>
    <row r="169" spans="1:3" x14ac:dyDescent="0.25">
      <c r="A169">
        <v>1892</v>
      </c>
      <c r="B169" s="12">
        <v>-2.02</v>
      </c>
      <c r="C169" s="13"/>
    </row>
    <row r="170" spans="1:3" x14ac:dyDescent="0.25">
      <c r="A170">
        <v>1893</v>
      </c>
      <c r="B170" s="12">
        <v>-1.07</v>
      </c>
      <c r="C170" s="13"/>
    </row>
    <row r="171" spans="1:3" x14ac:dyDescent="0.25">
      <c r="A171">
        <v>1894</v>
      </c>
      <c r="B171" s="12">
        <v>2.68</v>
      </c>
      <c r="C171" s="13"/>
    </row>
    <row r="172" spans="1:3" x14ac:dyDescent="0.25">
      <c r="A172">
        <v>1895</v>
      </c>
      <c r="B172" s="12">
        <v>-3.97</v>
      </c>
      <c r="C172" s="13"/>
    </row>
    <row r="173" spans="1:3" x14ac:dyDescent="0.25">
      <c r="A173">
        <v>1896</v>
      </c>
      <c r="B173" s="12">
        <v>1.1200000000000001</v>
      </c>
      <c r="C173" s="13"/>
    </row>
    <row r="174" spans="1:3" x14ac:dyDescent="0.25">
      <c r="A174">
        <v>1897</v>
      </c>
      <c r="B174" s="12">
        <v>1.0900000000000001</v>
      </c>
      <c r="C174" s="13"/>
    </row>
    <row r="175" spans="1:3" x14ac:dyDescent="0.25">
      <c r="A175">
        <v>1898</v>
      </c>
      <c r="B175" s="12">
        <v>1.02</v>
      </c>
      <c r="C175" s="13"/>
    </row>
    <row r="176" spans="1:3" x14ac:dyDescent="0.25">
      <c r="A176">
        <v>1899</v>
      </c>
      <c r="B176" s="12">
        <v>0.03</v>
      </c>
      <c r="C176" s="13"/>
    </row>
    <row r="177" spans="1:3" x14ac:dyDescent="0.25">
      <c r="A177">
        <v>1900</v>
      </c>
      <c r="B177" s="12">
        <v>-2.13</v>
      </c>
      <c r="C177" s="13"/>
    </row>
    <row r="178" spans="1:3" x14ac:dyDescent="0.25">
      <c r="A178">
        <v>1901</v>
      </c>
      <c r="B178" s="12">
        <v>-0.33</v>
      </c>
      <c r="C178" s="13"/>
    </row>
    <row r="179" spans="1:3" x14ac:dyDescent="0.25">
      <c r="A179">
        <v>1902</v>
      </c>
      <c r="B179" s="12">
        <v>-1.41</v>
      </c>
      <c r="C179" s="13"/>
    </row>
    <row r="180" spans="1:3" x14ac:dyDescent="0.25">
      <c r="A180">
        <v>1903</v>
      </c>
      <c r="B180" s="12">
        <v>3.89</v>
      </c>
      <c r="C180" s="13"/>
    </row>
    <row r="181" spans="1:3" x14ac:dyDescent="0.25">
      <c r="A181">
        <v>1904</v>
      </c>
      <c r="B181" s="12">
        <v>0.23</v>
      </c>
      <c r="C181" s="13"/>
    </row>
    <row r="182" spans="1:3" x14ac:dyDescent="0.25">
      <c r="A182">
        <v>1905</v>
      </c>
      <c r="B182" s="12">
        <v>1.98</v>
      </c>
      <c r="C182" s="13"/>
    </row>
    <row r="183" spans="1:3" x14ac:dyDescent="0.25">
      <c r="A183">
        <v>1906</v>
      </c>
      <c r="B183" s="12">
        <v>2.06</v>
      </c>
      <c r="C183" s="13"/>
    </row>
    <row r="184" spans="1:3" x14ac:dyDescent="0.25">
      <c r="A184">
        <v>1907</v>
      </c>
      <c r="B184" s="12">
        <v>2.06</v>
      </c>
      <c r="C184" s="13"/>
    </row>
    <row r="185" spans="1:3" x14ac:dyDescent="0.25">
      <c r="A185">
        <v>1908</v>
      </c>
      <c r="B185" s="12">
        <v>1.44</v>
      </c>
      <c r="C185" s="13"/>
    </row>
    <row r="186" spans="1:3" x14ac:dyDescent="0.25">
      <c r="A186">
        <v>1909</v>
      </c>
      <c r="B186" s="12">
        <v>0</v>
      </c>
      <c r="C186" s="13"/>
    </row>
    <row r="187" spans="1:3" x14ac:dyDescent="0.25">
      <c r="A187">
        <v>1910</v>
      </c>
      <c r="B187" s="12">
        <v>2.1</v>
      </c>
      <c r="C187" s="13"/>
    </row>
    <row r="188" spans="1:3" x14ac:dyDescent="0.25">
      <c r="A188">
        <v>1911</v>
      </c>
      <c r="B188" s="12">
        <v>0.28999999999999998</v>
      </c>
      <c r="C188" s="13"/>
    </row>
    <row r="189" spans="1:3" x14ac:dyDescent="0.25">
      <c r="A189">
        <v>1912</v>
      </c>
      <c r="B189" s="12">
        <v>0.24</v>
      </c>
      <c r="C189" s="13"/>
    </row>
    <row r="190" spans="1:3" x14ac:dyDescent="0.25">
      <c r="A190">
        <v>1913</v>
      </c>
      <c r="B190" s="12">
        <v>2.69</v>
      </c>
      <c r="C190" s="13"/>
    </row>
    <row r="191" spans="1:3" x14ac:dyDescent="0.25">
      <c r="A191">
        <v>1914</v>
      </c>
      <c r="B191" s="12">
        <v>1.48</v>
      </c>
      <c r="C191" s="13"/>
    </row>
    <row r="192" spans="1:3" x14ac:dyDescent="0.25">
      <c r="A192">
        <v>1915</v>
      </c>
      <c r="B192" s="12">
        <v>-0.2</v>
      </c>
      <c r="C192" s="13"/>
    </row>
    <row r="193" spans="1:3" x14ac:dyDescent="0.25">
      <c r="A193">
        <v>1916</v>
      </c>
      <c r="B193" s="12">
        <v>-0.69</v>
      </c>
      <c r="C193" s="13"/>
    </row>
    <row r="194" spans="1:3" x14ac:dyDescent="0.25">
      <c r="A194">
        <v>1917</v>
      </c>
      <c r="B194" s="12">
        <v>-3.8</v>
      </c>
      <c r="C194" s="13"/>
    </row>
    <row r="195" spans="1:3" x14ac:dyDescent="0.25">
      <c r="A195">
        <v>1918</v>
      </c>
      <c r="B195" s="12">
        <v>-0.8</v>
      </c>
      <c r="C195" s="13"/>
    </row>
    <row r="196" spans="1:3" x14ac:dyDescent="0.25">
      <c r="A196">
        <v>1919</v>
      </c>
      <c r="B196" s="12">
        <v>-0.8</v>
      </c>
      <c r="C196" s="13"/>
    </row>
    <row r="197" spans="1:3" x14ac:dyDescent="0.25">
      <c r="A197">
        <v>1920</v>
      </c>
      <c r="B197" s="12">
        <v>3.18</v>
      </c>
      <c r="C197" s="13"/>
    </row>
    <row r="198" spans="1:3" x14ac:dyDescent="0.25">
      <c r="A198">
        <v>1921</v>
      </c>
      <c r="B198" s="12">
        <v>1.63</v>
      </c>
      <c r="C198" s="13"/>
    </row>
    <row r="199" spans="1:3" x14ac:dyDescent="0.25">
      <c r="A199">
        <v>1922</v>
      </c>
      <c r="B199" s="12">
        <v>1.85</v>
      </c>
      <c r="C199" s="13"/>
    </row>
    <row r="200" spans="1:3" x14ac:dyDescent="0.25">
      <c r="A200">
        <v>1923</v>
      </c>
      <c r="B200" s="12">
        <v>1.73</v>
      </c>
      <c r="C200" s="13"/>
    </row>
    <row r="201" spans="1:3" x14ac:dyDescent="0.25">
      <c r="A201">
        <v>1924</v>
      </c>
      <c r="B201" s="12">
        <v>-1.1299999999999999</v>
      </c>
      <c r="C201" s="13"/>
    </row>
    <row r="202" spans="1:3" x14ac:dyDescent="0.25">
      <c r="A202">
        <v>1925</v>
      </c>
      <c r="B202" s="12">
        <v>2.39</v>
      </c>
      <c r="C202" s="13"/>
    </row>
    <row r="203" spans="1:3" x14ac:dyDescent="0.25">
      <c r="A203" s="1">
        <v>1926</v>
      </c>
      <c r="B203" s="12">
        <v>0.11</v>
      </c>
      <c r="C203" s="13"/>
    </row>
    <row r="204" spans="1:3" x14ac:dyDescent="0.25">
      <c r="A204" s="1">
        <v>1927</v>
      </c>
      <c r="B204" s="12">
        <v>1.72</v>
      </c>
      <c r="C204" s="13"/>
    </row>
    <row r="205" spans="1:3" x14ac:dyDescent="0.25">
      <c r="A205" s="1">
        <v>1928</v>
      </c>
      <c r="B205" s="12">
        <v>0.63</v>
      </c>
      <c r="C205" s="13"/>
    </row>
    <row r="206" spans="1:3" x14ac:dyDescent="0.25">
      <c r="A206" s="1">
        <v>1929</v>
      </c>
      <c r="B206" s="12">
        <v>-1.03</v>
      </c>
      <c r="C206" s="13"/>
    </row>
    <row r="207" spans="1:3" x14ac:dyDescent="0.25">
      <c r="A207" s="1">
        <v>1930</v>
      </c>
      <c r="B207" s="12">
        <v>0.91</v>
      </c>
      <c r="C207" s="13"/>
    </row>
    <row r="208" spans="1:3" x14ac:dyDescent="0.25">
      <c r="A208" s="1">
        <v>1931</v>
      </c>
      <c r="B208" s="12">
        <v>-0.16</v>
      </c>
      <c r="C208" s="13"/>
    </row>
    <row r="209" spans="1:3" x14ac:dyDescent="0.25">
      <c r="A209" s="1">
        <v>1932</v>
      </c>
      <c r="B209" s="12">
        <v>-0.5</v>
      </c>
      <c r="C209" s="13"/>
    </row>
    <row r="210" spans="1:3" x14ac:dyDescent="0.25">
      <c r="A210" s="1">
        <v>1933</v>
      </c>
      <c r="B210" s="12">
        <v>0.25</v>
      </c>
      <c r="C210" s="13"/>
    </row>
    <row r="211" spans="1:3" x14ac:dyDescent="0.25">
      <c r="A211" s="1">
        <v>1934</v>
      </c>
      <c r="B211" s="12">
        <v>0.86</v>
      </c>
      <c r="C211" s="13"/>
    </row>
    <row r="212" spans="1:3" x14ac:dyDescent="0.25">
      <c r="A212" s="1">
        <v>1935</v>
      </c>
      <c r="B212" s="12">
        <v>0.97</v>
      </c>
      <c r="C212" s="13"/>
    </row>
    <row r="213" spans="1:3" x14ac:dyDescent="0.25">
      <c r="A213" s="1">
        <v>1936</v>
      </c>
      <c r="B213" s="12">
        <v>-3.89</v>
      </c>
      <c r="C213" s="13"/>
    </row>
    <row r="214" spans="1:3" x14ac:dyDescent="0.25">
      <c r="A214" s="1">
        <v>1937</v>
      </c>
      <c r="B214" s="12">
        <v>0.72</v>
      </c>
      <c r="C214" s="13"/>
    </row>
    <row r="215" spans="1:3" x14ac:dyDescent="0.25">
      <c r="A215" s="1">
        <v>1938</v>
      </c>
      <c r="B215" s="12">
        <v>1.79</v>
      </c>
      <c r="C215" s="13"/>
    </row>
    <row r="216" spans="1:3" x14ac:dyDescent="0.25">
      <c r="A216" s="1">
        <v>1939</v>
      </c>
      <c r="B216" s="12">
        <v>0.37</v>
      </c>
      <c r="C216" s="13"/>
    </row>
    <row r="217" spans="1:3" x14ac:dyDescent="0.25">
      <c r="A217" s="1">
        <v>1940</v>
      </c>
      <c r="B217" s="12">
        <v>-2.86</v>
      </c>
      <c r="C217" s="13"/>
    </row>
    <row r="218" spans="1:3" x14ac:dyDescent="0.25">
      <c r="A218" s="1">
        <v>1941</v>
      </c>
      <c r="B218" s="12">
        <v>-2.31</v>
      </c>
      <c r="C218" s="13"/>
    </row>
    <row r="219" spans="1:3" x14ac:dyDescent="0.25">
      <c r="A219" s="1">
        <v>1942</v>
      </c>
      <c r="B219" s="12">
        <v>-0.55000000000000004</v>
      </c>
      <c r="C219" s="13"/>
    </row>
    <row r="220" spans="1:3" x14ac:dyDescent="0.25">
      <c r="A220" s="1">
        <v>1943</v>
      </c>
      <c r="B220" s="12">
        <v>1.48</v>
      </c>
      <c r="C220" s="13"/>
    </row>
    <row r="221" spans="1:3" x14ac:dyDescent="0.25">
      <c r="A221" s="1">
        <v>1944</v>
      </c>
      <c r="B221" s="12">
        <v>0.61</v>
      </c>
      <c r="C221" s="13"/>
    </row>
    <row r="222" spans="1:3" x14ac:dyDescent="0.25">
      <c r="A222" s="1">
        <v>1945</v>
      </c>
      <c r="B222" s="12">
        <v>1.64</v>
      </c>
      <c r="C222" s="13"/>
    </row>
    <row r="223" spans="1:3" x14ac:dyDescent="0.25">
      <c r="A223" s="1">
        <v>1946</v>
      </c>
      <c r="B223" s="12">
        <v>0.27</v>
      </c>
      <c r="C223" s="13"/>
    </row>
    <row r="224" spans="1:3" x14ac:dyDescent="0.25">
      <c r="A224" s="1">
        <v>1947</v>
      </c>
      <c r="B224" s="12">
        <v>-2.71</v>
      </c>
      <c r="C224" s="13"/>
    </row>
    <row r="225" spans="1:12" x14ac:dyDescent="0.25">
      <c r="A225" s="1">
        <v>1948</v>
      </c>
      <c r="B225" s="12">
        <v>1.34</v>
      </c>
      <c r="C225" s="13"/>
    </row>
    <row r="226" spans="1:12" x14ac:dyDescent="0.25">
      <c r="A226" s="1">
        <v>1949</v>
      </c>
      <c r="B226" s="12">
        <v>1.87</v>
      </c>
      <c r="C226" s="13"/>
    </row>
    <row r="227" spans="1:12" x14ac:dyDescent="0.25">
      <c r="A227" s="1">
        <v>1950</v>
      </c>
      <c r="B227" s="12">
        <v>1.4</v>
      </c>
      <c r="C227" s="13">
        <v>-0.41</v>
      </c>
      <c r="D227" s="11">
        <f>B227+C227</f>
        <v>0.99</v>
      </c>
      <c r="E227" s="11">
        <f>AVERAGE(B227:C227)</f>
        <v>0.495</v>
      </c>
      <c r="F227" s="11"/>
      <c r="G227" s="11">
        <f>IF(F227="",B227,"")</f>
        <v>1.4</v>
      </c>
      <c r="J227" s="3">
        <v>-11.734890939002518</v>
      </c>
      <c r="K227" s="4">
        <v>-11.688189958508108</v>
      </c>
      <c r="L227" s="5">
        <v>-13.862648587776572</v>
      </c>
    </row>
    <row r="228" spans="1:12" x14ac:dyDescent="0.25">
      <c r="A228" s="1">
        <v>1951</v>
      </c>
      <c r="B228" s="12">
        <v>-1.26</v>
      </c>
      <c r="C228" s="13">
        <v>-1.615</v>
      </c>
      <c r="D228" s="11">
        <f t="shared" ref="D228:D274" si="0">B228+C228</f>
        <v>-2.875</v>
      </c>
      <c r="E228" s="11">
        <f t="shared" ref="E228:E274" si="1">AVERAGE(B228:C228)</f>
        <v>-1.4375</v>
      </c>
      <c r="F228" s="11">
        <f>IF((AND(B228&gt;0,C228&gt;0)),B228,IF((AND(B228&lt;0,C228&lt;0)),B228,""))</f>
        <v>-1.26</v>
      </c>
      <c r="G228" s="11"/>
      <c r="J228" s="3">
        <v>-12.445388042492656</v>
      </c>
      <c r="K228" s="4">
        <v>-12.087773689900445</v>
      </c>
      <c r="L228" s="5">
        <v>-14.374388886032902</v>
      </c>
    </row>
    <row r="229" spans="1:12" x14ac:dyDescent="0.25">
      <c r="A229" s="1">
        <v>1952</v>
      </c>
      <c r="B229" s="12">
        <v>0.83</v>
      </c>
      <c r="C229" s="13">
        <v>-0.90749999999999997</v>
      </c>
      <c r="D229" s="11">
        <f t="shared" si="0"/>
        <v>-7.7500000000000013E-2</v>
      </c>
      <c r="E229" s="11">
        <f t="shared" si="1"/>
        <v>-3.8750000000000007E-2</v>
      </c>
      <c r="F229" s="11"/>
      <c r="G229" s="11">
        <f t="shared" ref="G229:G272" si="2">IF(F229="",B229,"")</f>
        <v>0.83</v>
      </c>
      <c r="J229" s="3">
        <v>-11.885123107858258</v>
      </c>
      <c r="K229" s="4">
        <v>-11.89284131304643</v>
      </c>
      <c r="L229" s="5">
        <v>-14.188874521181491</v>
      </c>
    </row>
    <row r="230" spans="1:12" x14ac:dyDescent="0.25">
      <c r="A230" s="1">
        <v>1953</v>
      </c>
      <c r="B230" s="12">
        <v>0.18</v>
      </c>
      <c r="C230" s="13">
        <v>-1.5899999999999999</v>
      </c>
      <c r="D230" s="11">
        <f t="shared" si="0"/>
        <v>-1.41</v>
      </c>
      <c r="E230" s="11">
        <f t="shared" si="1"/>
        <v>-0.70499999999999996</v>
      </c>
      <c r="F230" s="11"/>
      <c r="G230" s="11">
        <f t="shared" si="2"/>
        <v>0.18</v>
      </c>
      <c r="J230" s="3">
        <v>-11.991052508757056</v>
      </c>
      <c r="K230" s="4">
        <v>-12.113138081815142</v>
      </c>
      <c r="L230" s="5">
        <v>-14.031475624138377</v>
      </c>
    </row>
    <row r="231" spans="1:12" x14ac:dyDescent="0.25">
      <c r="A231" s="1">
        <v>1954</v>
      </c>
      <c r="B231" s="12">
        <v>0.13</v>
      </c>
      <c r="C231" s="13">
        <v>-1.2550000000000001</v>
      </c>
      <c r="D231" s="11">
        <f t="shared" si="0"/>
        <v>-1.125</v>
      </c>
      <c r="E231" s="11">
        <f t="shared" si="1"/>
        <v>-0.5625</v>
      </c>
      <c r="F231" s="11"/>
      <c r="G231" s="11">
        <f t="shared" si="2"/>
        <v>0.13</v>
      </c>
      <c r="J231" s="3">
        <v>-12.419094981881052</v>
      </c>
      <c r="K231" s="4">
        <v>-12.325086800575836</v>
      </c>
      <c r="L231" s="5">
        <v>-14.261131609307336</v>
      </c>
    </row>
    <row r="232" spans="1:12" x14ac:dyDescent="0.25">
      <c r="A232" s="1">
        <v>1955</v>
      </c>
      <c r="B232" s="12">
        <v>-2.54</v>
      </c>
      <c r="C232" s="13">
        <v>-0.79500000000000004</v>
      </c>
      <c r="D232" s="11">
        <f t="shared" si="0"/>
        <v>-3.335</v>
      </c>
      <c r="E232" s="11">
        <f t="shared" si="1"/>
        <v>-1.6675</v>
      </c>
      <c r="F232" s="11">
        <f>IF((AND(B232&gt;0,C232&gt;0)),B232,IF((AND(B232&lt;0,C232&lt;0)),B232,""))</f>
        <v>-2.54</v>
      </c>
      <c r="G232" s="11"/>
      <c r="J232" s="3">
        <v>-13.027023267748525</v>
      </c>
      <c r="K232" s="4">
        <v>-12.46183629613892</v>
      </c>
      <c r="L232" s="5">
        <v>-14.363314207140842</v>
      </c>
    </row>
    <row r="233" spans="1:12" x14ac:dyDescent="0.25">
      <c r="A233" s="1">
        <v>1956</v>
      </c>
      <c r="B233" s="12">
        <v>-1.73</v>
      </c>
      <c r="C233" s="13">
        <v>-1.2299999999999998</v>
      </c>
      <c r="D233" s="11">
        <f t="shared" si="0"/>
        <v>-2.96</v>
      </c>
      <c r="E233" s="11">
        <f t="shared" si="1"/>
        <v>-1.48</v>
      </c>
      <c r="F233" s="11">
        <f>IF((AND(B233&gt;0,C233&gt;0)),B233,IF((AND(B233&lt;0,C233&lt;0)),B233,""))</f>
        <v>-1.73</v>
      </c>
      <c r="G233" s="11"/>
      <c r="J233" s="3">
        <v>-12.433936956300823</v>
      </c>
      <c r="K233" s="4">
        <v>-12.409351281071046</v>
      </c>
      <c r="L233" s="5">
        <v>-14.389108971144342</v>
      </c>
    </row>
    <row r="234" spans="1:12" x14ac:dyDescent="0.25">
      <c r="A234" s="1">
        <v>1957</v>
      </c>
      <c r="B234" s="12">
        <v>1.52</v>
      </c>
      <c r="C234" s="13">
        <v>-0.27</v>
      </c>
      <c r="D234" s="11">
        <f t="shared" si="0"/>
        <v>1.25</v>
      </c>
      <c r="E234" s="11">
        <f t="shared" si="1"/>
        <v>0.625</v>
      </c>
      <c r="F234" s="11"/>
      <c r="G234" s="11">
        <f t="shared" si="2"/>
        <v>1.52</v>
      </c>
      <c r="J234" s="3">
        <v>-12.501654120653939</v>
      </c>
      <c r="K234" s="4">
        <v>-12.481630464808205</v>
      </c>
      <c r="L234" s="5">
        <v>-14.224673813635988</v>
      </c>
    </row>
    <row r="235" spans="1:12" x14ac:dyDescent="0.25">
      <c r="A235" s="1">
        <v>1958</v>
      </c>
      <c r="B235" s="12">
        <v>-1.02</v>
      </c>
      <c r="C235" s="13">
        <v>-0.96500000000000008</v>
      </c>
      <c r="D235" s="11">
        <f t="shared" si="0"/>
        <v>-1.9850000000000001</v>
      </c>
      <c r="E235" s="11">
        <f t="shared" si="1"/>
        <v>-0.99250000000000005</v>
      </c>
      <c r="F235" s="11">
        <f>IF((AND(B235&gt;0,C235&gt;0)),B235,IF((AND(B235&lt;0,C235&lt;0)),B235,""))</f>
        <v>-1.02</v>
      </c>
      <c r="G235" s="11"/>
      <c r="J235" s="3">
        <v>-12.908668724716119</v>
      </c>
      <c r="K235" s="4">
        <v>-12.275910930966006</v>
      </c>
      <c r="L235" s="5">
        <v>-14.281512597081523</v>
      </c>
    </row>
    <row r="236" spans="1:12" x14ac:dyDescent="0.25">
      <c r="A236" s="1">
        <v>1959</v>
      </c>
      <c r="B236" s="12">
        <v>-0.37</v>
      </c>
      <c r="C236" s="13">
        <v>0.27750000000000002</v>
      </c>
      <c r="D236" s="11">
        <f t="shared" si="0"/>
        <v>-9.2499999999999971E-2</v>
      </c>
      <c r="E236" s="11">
        <f t="shared" si="1"/>
        <v>-4.6249999999999986E-2</v>
      </c>
      <c r="F236" s="11"/>
      <c r="G236" s="11">
        <f t="shared" si="2"/>
        <v>-0.37</v>
      </c>
      <c r="J236" s="3">
        <v>-12.717301918253018</v>
      </c>
      <c r="K236" s="4">
        <v>-11.948813041685522</v>
      </c>
      <c r="L236" s="5">
        <v>-14.079306980839931</v>
      </c>
    </row>
    <row r="237" spans="1:12" x14ac:dyDescent="0.25">
      <c r="A237" s="1">
        <v>1960</v>
      </c>
      <c r="B237" s="12">
        <v>-1.54</v>
      </c>
      <c r="C237" s="13">
        <v>0.33750000000000002</v>
      </c>
      <c r="D237" s="11">
        <f t="shared" si="0"/>
        <v>-1.2025000000000001</v>
      </c>
      <c r="E237" s="11">
        <f t="shared" si="1"/>
        <v>-0.60125000000000006</v>
      </c>
      <c r="F237" s="11"/>
      <c r="G237" s="11">
        <f t="shared" si="2"/>
        <v>-1.54</v>
      </c>
      <c r="J237" s="3">
        <v>-12.386062636526415</v>
      </c>
      <c r="K237" s="4">
        <v>-11.546961684299093</v>
      </c>
      <c r="L237" s="5">
        <v>-13.925521116789138</v>
      </c>
    </row>
    <row r="238" spans="1:12" x14ac:dyDescent="0.25">
      <c r="A238" s="1">
        <v>1961</v>
      </c>
      <c r="B238" s="12">
        <v>1.8</v>
      </c>
      <c r="C238" s="13">
        <v>-0.65250000000000008</v>
      </c>
      <c r="D238" s="11">
        <f t="shared" si="0"/>
        <v>1.1475</v>
      </c>
      <c r="E238" s="11">
        <f t="shared" si="1"/>
        <v>0.57374999999999998</v>
      </c>
      <c r="F238" s="11"/>
      <c r="G238" s="11">
        <f t="shared" si="2"/>
        <v>1.8</v>
      </c>
      <c r="J238" s="3">
        <v>-12.264879536438043</v>
      </c>
      <c r="K238" s="4">
        <v>-11.621664019585271</v>
      </c>
      <c r="L238" s="5">
        <v>-13.906270421551456</v>
      </c>
    </row>
    <row r="239" spans="1:12" x14ac:dyDescent="0.25">
      <c r="A239" s="1">
        <v>1962</v>
      </c>
      <c r="B239" s="12">
        <v>-2.38</v>
      </c>
      <c r="C239" s="13">
        <v>-0.48999999999999994</v>
      </c>
      <c r="D239" s="11">
        <f t="shared" si="0"/>
        <v>-2.8699999999999997</v>
      </c>
      <c r="E239" s="11">
        <f t="shared" si="1"/>
        <v>-1.4349999999999998</v>
      </c>
      <c r="F239" s="11">
        <f>IF((AND(B239&gt;0,C239&gt;0)),B239,IF((AND(B239&lt;0,C239&lt;0)),B239,""))</f>
        <v>-2.38</v>
      </c>
      <c r="G239" s="11"/>
      <c r="J239" s="3">
        <v>-12.564254154918716</v>
      </c>
      <c r="K239" s="4">
        <v>-12.417167023013645</v>
      </c>
      <c r="L239" s="5">
        <v>-14.307769231160105</v>
      </c>
    </row>
    <row r="240" spans="1:12" x14ac:dyDescent="0.25">
      <c r="A240" s="1">
        <v>1963</v>
      </c>
      <c r="B240" s="12">
        <v>-3.6</v>
      </c>
      <c r="C240" s="13">
        <v>-0.96499999999999997</v>
      </c>
      <c r="D240" s="11">
        <f t="shared" si="0"/>
        <v>-4.5650000000000004</v>
      </c>
      <c r="E240" s="11">
        <f t="shared" si="1"/>
        <v>-2.2825000000000002</v>
      </c>
      <c r="F240" s="11">
        <f>IF((AND(B240&gt;0,C240&gt;0)),B240,IF((AND(B240&lt;0,C240&lt;0)),B240,""))</f>
        <v>-3.6</v>
      </c>
      <c r="G240" s="11"/>
      <c r="J240" s="3">
        <v>-12.523127987413631</v>
      </c>
      <c r="K240" s="4">
        <v>-12.681431941835097</v>
      </c>
      <c r="L240" s="5">
        <v>-14.212510217745416</v>
      </c>
    </row>
    <row r="241" spans="1:12" x14ac:dyDescent="0.25">
      <c r="A241" s="1">
        <v>1964</v>
      </c>
      <c r="B241" s="12">
        <v>-2.86</v>
      </c>
      <c r="C241" s="13">
        <v>-6.5000000000000002E-2</v>
      </c>
      <c r="D241" s="11">
        <f t="shared" si="0"/>
        <v>-2.9249999999999998</v>
      </c>
      <c r="E241" s="11">
        <f t="shared" si="1"/>
        <v>-1.4624999999999999</v>
      </c>
      <c r="F241" s="11">
        <f>IF((AND(B241&gt;0,C241&gt;0)),B241,IF((AND(B241&lt;0,C241&lt;0)),B241,""))</f>
        <v>-2.86</v>
      </c>
      <c r="G241" s="11"/>
      <c r="J241" s="3">
        <v>-12.812372935178219</v>
      </c>
      <c r="K241" s="4">
        <v>-12.873241433900802</v>
      </c>
      <c r="L241" s="5">
        <v>-14.417483880961022</v>
      </c>
    </row>
    <row r="242" spans="1:12" x14ac:dyDescent="0.25">
      <c r="A242" s="1">
        <v>1965</v>
      </c>
      <c r="B242" s="12">
        <v>-2.88</v>
      </c>
      <c r="C242" s="13">
        <v>-1.5600000000000003</v>
      </c>
      <c r="D242" s="11">
        <f t="shared" si="0"/>
        <v>-4.4400000000000004</v>
      </c>
      <c r="E242" s="11">
        <f t="shared" si="1"/>
        <v>-2.2200000000000002</v>
      </c>
      <c r="F242" s="11">
        <f>IF((AND(B242&gt;0,C242&gt;0)),B242,IF((AND(B242&lt;0,C242&lt;0)),B242,""))</f>
        <v>-2.88</v>
      </c>
      <c r="G242" s="11"/>
      <c r="J242" s="3">
        <v>-12.620851805625419</v>
      </c>
      <c r="K242" s="4">
        <v>-12.587547192251144</v>
      </c>
      <c r="L242" s="5">
        <v>-14.253325619605556</v>
      </c>
    </row>
    <row r="243" spans="1:12" x14ac:dyDescent="0.25">
      <c r="A243" s="1">
        <v>1966</v>
      </c>
      <c r="B243" s="12">
        <v>-1.69</v>
      </c>
      <c r="C243" s="13">
        <v>-7.2500000000000009E-2</v>
      </c>
      <c r="D243" s="11">
        <f t="shared" si="0"/>
        <v>-1.7625</v>
      </c>
      <c r="E243" s="11">
        <f t="shared" si="1"/>
        <v>-0.88124999999999998</v>
      </c>
      <c r="F243" s="11">
        <f>IF((AND(B243&gt;0,C243&gt;0)),B243,IF((AND(B243&lt;0,C243&lt;0)),B243,""))</f>
        <v>-1.69</v>
      </c>
      <c r="G243" s="11"/>
      <c r="J243" s="3">
        <v>-12.427230108635902</v>
      </c>
      <c r="K243" s="4">
        <v>-12.374739992993518</v>
      </c>
      <c r="L243" s="5">
        <v>-14.172488898817869</v>
      </c>
    </row>
    <row r="244" spans="1:12" x14ac:dyDescent="0.25">
      <c r="A244" s="1">
        <v>1967</v>
      </c>
      <c r="B244" s="12">
        <v>1.28</v>
      </c>
      <c r="C244" s="13">
        <v>-1.1175000000000002</v>
      </c>
      <c r="D244" s="11">
        <f t="shared" si="0"/>
        <v>0.16249999999999987</v>
      </c>
      <c r="E244" s="11">
        <f t="shared" si="1"/>
        <v>8.1249999999999933E-2</v>
      </c>
      <c r="F244" s="11"/>
      <c r="G244" s="11">
        <f t="shared" si="2"/>
        <v>1.28</v>
      </c>
      <c r="J244" s="3">
        <v>-11.901165931947373</v>
      </c>
      <c r="K244" s="4">
        <v>-12.084036813740116</v>
      </c>
      <c r="L244" s="5">
        <v>-14.081668075579527</v>
      </c>
    </row>
    <row r="245" spans="1:12" x14ac:dyDescent="0.25">
      <c r="A245" s="1">
        <v>1968</v>
      </c>
      <c r="B245" s="12">
        <v>-1.04</v>
      </c>
      <c r="C245" s="13">
        <v>-1.9350000000000001</v>
      </c>
      <c r="D245" s="11">
        <f t="shared" si="0"/>
        <v>-2.9750000000000001</v>
      </c>
      <c r="E245" s="11">
        <f t="shared" si="1"/>
        <v>-1.4875</v>
      </c>
      <c r="F245" s="11">
        <f>IF((AND(B245&gt;0,C245&gt;0)),B245,IF((AND(B245&lt;0,C245&lt;0)),B245,""))</f>
        <v>-1.04</v>
      </c>
      <c r="G245" s="11"/>
      <c r="J245" s="3">
        <v>-12.421312668230378</v>
      </c>
      <c r="K245" s="4">
        <v>-12.078492552680052</v>
      </c>
      <c r="L245" s="5">
        <v>-14.199139032031455</v>
      </c>
    </row>
    <row r="246" spans="1:12" x14ac:dyDescent="0.25">
      <c r="A246" s="1">
        <v>1969</v>
      </c>
      <c r="B246" s="12">
        <v>-4.8899999999999997</v>
      </c>
      <c r="C246" s="13">
        <v>-0.58750000000000002</v>
      </c>
      <c r="D246" s="11">
        <f t="shared" si="0"/>
        <v>-5.4775</v>
      </c>
      <c r="E246" s="11">
        <f t="shared" si="1"/>
        <v>-2.73875</v>
      </c>
      <c r="F246" s="11">
        <f>IF((AND(B246&gt;0,C246&gt;0)),B246,IF((AND(B246&lt;0,C246&lt;0)),B246,""))</f>
        <v>-4.8899999999999997</v>
      </c>
      <c r="G246" s="11"/>
      <c r="J246" s="3">
        <v>-12.844875785021893</v>
      </c>
      <c r="K246" s="4">
        <v>-12.298951441505576</v>
      </c>
      <c r="L246" s="5">
        <v>-14.361539217821527</v>
      </c>
    </row>
    <row r="247" spans="1:12" x14ac:dyDescent="0.25">
      <c r="A247" s="1">
        <v>1970</v>
      </c>
      <c r="B247" s="12">
        <v>-1.89</v>
      </c>
      <c r="C247" s="13">
        <v>-0.60749999999999993</v>
      </c>
      <c r="D247" s="11">
        <f t="shared" si="0"/>
        <v>-2.4974999999999996</v>
      </c>
      <c r="E247" s="11">
        <f t="shared" si="1"/>
        <v>-1.2487499999999998</v>
      </c>
      <c r="F247" s="11">
        <f>IF((AND(B247&gt;0,C247&gt;0)),B247,IF((AND(B247&lt;0,C247&lt;0)),B247,""))</f>
        <v>-1.89</v>
      </c>
      <c r="G247" s="11"/>
      <c r="J247" s="3">
        <v>-12.863558913297792</v>
      </c>
      <c r="K247" s="4">
        <v>-12.151043656087332</v>
      </c>
      <c r="L247" s="5">
        <v>-14.263332308581745</v>
      </c>
    </row>
    <row r="248" spans="1:12" x14ac:dyDescent="0.25">
      <c r="A248" s="1">
        <v>1971</v>
      </c>
      <c r="B248" s="12">
        <v>-0.96</v>
      </c>
      <c r="C248" s="13">
        <v>-0.755</v>
      </c>
      <c r="D248" s="11">
        <f t="shared" si="0"/>
        <v>-1.7149999999999999</v>
      </c>
      <c r="E248" s="11">
        <f t="shared" si="1"/>
        <v>-0.85749999999999993</v>
      </c>
      <c r="F248" s="11">
        <f>IF((AND(B248&gt;0,C248&gt;0)),B248,IF((AND(B248&lt;0,C248&lt;0)),B248,""))</f>
        <v>-0.96</v>
      </c>
      <c r="G248" s="11"/>
      <c r="J248" s="3">
        <v>-12.644933727824991</v>
      </c>
      <c r="K248" s="4">
        <v>-12.188823755034974</v>
      </c>
      <c r="L248" s="5">
        <v>-14.182121743170322</v>
      </c>
    </row>
    <row r="249" spans="1:12" x14ac:dyDescent="0.25">
      <c r="A249" s="1">
        <v>1972</v>
      </c>
      <c r="B249" s="12">
        <v>0.34</v>
      </c>
      <c r="C249" s="13">
        <v>-1.0825</v>
      </c>
      <c r="D249" s="11">
        <f t="shared" si="0"/>
        <v>-0.74249999999999994</v>
      </c>
      <c r="E249" s="11">
        <f t="shared" si="1"/>
        <v>-0.37124999999999997</v>
      </c>
      <c r="F249" s="11"/>
      <c r="G249" s="11">
        <f t="shared" si="2"/>
        <v>0.34</v>
      </c>
      <c r="J249" s="3">
        <v>-12.335499672474839</v>
      </c>
      <c r="K249" s="4">
        <v>-11.773141259414322</v>
      </c>
      <c r="L249" s="5">
        <v>-13.907840507017493</v>
      </c>
    </row>
    <row r="250" spans="1:12" x14ac:dyDescent="0.25">
      <c r="A250" s="1">
        <v>1973</v>
      </c>
      <c r="B250" s="12">
        <v>2.52</v>
      </c>
      <c r="C250" s="13">
        <v>4.7499999999999994E-2</v>
      </c>
      <c r="D250" s="11">
        <f t="shared" si="0"/>
        <v>2.5674999999999999</v>
      </c>
      <c r="E250" s="11">
        <f t="shared" si="1"/>
        <v>1.2837499999999999</v>
      </c>
      <c r="F250" s="11">
        <f>IF((AND(B250&gt;0,C250&gt;0)),B250,IF((AND(B250&lt;0,C250&lt;0)),B250,""))</f>
        <v>2.52</v>
      </c>
      <c r="G250" s="11"/>
      <c r="J250" s="3">
        <v>-12.391164985050619</v>
      </c>
      <c r="K250" s="4">
        <v>-11.627569881211118</v>
      </c>
      <c r="L250" s="5">
        <v>-13.958333485122312</v>
      </c>
    </row>
    <row r="251" spans="1:12" x14ac:dyDescent="0.25">
      <c r="A251" s="1">
        <v>1974</v>
      </c>
      <c r="B251" s="12">
        <v>1.23</v>
      </c>
      <c r="C251" s="13">
        <v>-0.67999999999999994</v>
      </c>
      <c r="D251" s="11">
        <f t="shared" si="0"/>
        <v>0.55000000000000004</v>
      </c>
      <c r="E251" s="11">
        <f t="shared" si="1"/>
        <v>0.27500000000000002</v>
      </c>
      <c r="F251" s="11"/>
      <c r="G251" s="11">
        <f t="shared" si="2"/>
        <v>1.23</v>
      </c>
      <c r="J251" s="3">
        <v>-12.641045096586284</v>
      </c>
      <c r="K251" s="4">
        <v>-11.539282793171083</v>
      </c>
      <c r="L251" s="5">
        <v>-13.89407615492566</v>
      </c>
    </row>
    <row r="252" spans="1:12" x14ac:dyDescent="0.25">
      <c r="A252" s="1">
        <v>1975</v>
      </c>
      <c r="B252" s="12">
        <v>1.63</v>
      </c>
      <c r="C252" s="13">
        <v>-0.41500000000000004</v>
      </c>
      <c r="D252" s="11">
        <f t="shared" si="0"/>
        <v>1.2149999999999999</v>
      </c>
      <c r="E252" s="11">
        <f t="shared" si="1"/>
        <v>0.60749999999999993</v>
      </c>
      <c r="F252" s="11"/>
      <c r="G252" s="11">
        <f t="shared" si="2"/>
        <v>1.63</v>
      </c>
      <c r="H252">
        <v>-12.434999999999999</v>
      </c>
      <c r="I252">
        <v>-10.357004048582995</v>
      </c>
      <c r="J252" s="3">
        <v>-12.477051857124701</v>
      </c>
      <c r="K252" s="4">
        <v>-11.601416930571828</v>
      </c>
      <c r="L252" s="5">
        <v>-13.919429854285752</v>
      </c>
    </row>
    <row r="253" spans="1:12" x14ac:dyDescent="0.25">
      <c r="A253">
        <v>1976</v>
      </c>
      <c r="B253" s="12">
        <v>1.37</v>
      </c>
      <c r="C253" s="13">
        <v>-2.0049999999999999</v>
      </c>
      <c r="D253" s="11">
        <f t="shared" si="0"/>
        <v>-0.63499999999999979</v>
      </c>
      <c r="E253" s="11">
        <f t="shared" si="1"/>
        <v>-0.31749999999999989</v>
      </c>
      <c r="F253" s="11"/>
      <c r="G253" s="11">
        <f t="shared" si="2"/>
        <v>1.37</v>
      </c>
      <c r="H253">
        <v>-12.149999999999999</v>
      </c>
      <c r="I253">
        <v>-9.542427509293681</v>
      </c>
      <c r="J253" s="3">
        <v>-12.421446515952297</v>
      </c>
      <c r="K253" s="4">
        <v>-12.070403886051803</v>
      </c>
      <c r="L253" s="5">
        <v>-14.115997980149668</v>
      </c>
    </row>
    <row r="254" spans="1:12" x14ac:dyDescent="0.25">
      <c r="A254">
        <v>1977</v>
      </c>
      <c r="B254" s="12">
        <v>-2.14</v>
      </c>
      <c r="C254" s="13">
        <v>0.69</v>
      </c>
      <c r="D254" s="11">
        <f t="shared" si="0"/>
        <v>-1.4500000000000002</v>
      </c>
      <c r="E254" s="11">
        <f t="shared" si="1"/>
        <v>-0.72500000000000009</v>
      </c>
      <c r="F254" s="11"/>
      <c r="G254" s="11">
        <f t="shared" si="2"/>
        <v>-2.14</v>
      </c>
      <c r="I254">
        <v>-14.095836431226767</v>
      </c>
      <c r="J254" s="3">
        <v>-12.614559163644163</v>
      </c>
      <c r="K254" s="4">
        <v>-12.268803500020027</v>
      </c>
      <c r="L254" s="5">
        <v>-14.289577718697648</v>
      </c>
    </row>
    <row r="255" spans="1:12" x14ac:dyDescent="0.25">
      <c r="A255">
        <v>1978</v>
      </c>
      <c r="B255" s="12">
        <v>0.17</v>
      </c>
      <c r="C255" s="13">
        <v>0.37749999999999995</v>
      </c>
      <c r="D255" s="11">
        <f t="shared" si="0"/>
        <v>0.54749999999999999</v>
      </c>
      <c r="E255" s="11">
        <f t="shared" si="1"/>
        <v>0.27374999999999999</v>
      </c>
      <c r="F255" s="11">
        <f>IF((AND(B255&gt;0,C255&gt;0)),B255,IF((AND(B255&lt;0,C255&lt;0)),B255,""))</f>
        <v>0.17</v>
      </c>
      <c r="G255" s="11"/>
      <c r="H255">
        <v>-12.833333333333334</v>
      </c>
      <c r="I255">
        <v>-12.503122676579927</v>
      </c>
      <c r="J255" s="3">
        <v>-12.323407136870475</v>
      </c>
      <c r="K255" s="4">
        <v>-11.955540346472215</v>
      </c>
      <c r="L255" s="5">
        <v>-14.245829764337461</v>
      </c>
    </row>
    <row r="256" spans="1:12" x14ac:dyDescent="0.25">
      <c r="A256">
        <v>1979</v>
      </c>
      <c r="B256" s="12">
        <v>-2.25</v>
      </c>
      <c r="C256" s="13">
        <v>0.21500000000000002</v>
      </c>
      <c r="D256" s="11">
        <f t="shared" si="0"/>
        <v>-2.0350000000000001</v>
      </c>
      <c r="E256" s="11">
        <f t="shared" si="1"/>
        <v>-1.0175000000000001</v>
      </c>
      <c r="F256" s="11"/>
      <c r="G256" s="11">
        <f t="shared" si="2"/>
        <v>-2.25</v>
      </c>
      <c r="H256">
        <v>-12.9</v>
      </c>
      <c r="I256">
        <v>-13.160966542750931</v>
      </c>
      <c r="J256" s="3">
        <v>-12.568743638553659</v>
      </c>
      <c r="K256" s="4">
        <v>-12.186292469698513</v>
      </c>
      <c r="L256" s="5">
        <v>-14.028147194997057</v>
      </c>
    </row>
    <row r="257" spans="1:12" x14ac:dyDescent="0.25">
      <c r="A257">
        <v>1980</v>
      </c>
      <c r="B257" s="12">
        <v>0.56000000000000005</v>
      </c>
      <c r="C257" s="13">
        <v>-2.2500000000000034E-2</v>
      </c>
      <c r="D257" s="11">
        <f t="shared" si="0"/>
        <v>0.53749999999999998</v>
      </c>
      <c r="E257" s="11">
        <f t="shared" si="1"/>
        <v>0.26874999999999999</v>
      </c>
      <c r="F257" s="11"/>
      <c r="G257" s="11">
        <f t="shared" si="2"/>
        <v>0.56000000000000005</v>
      </c>
      <c r="H257">
        <v>-12.8</v>
      </c>
      <c r="J257" s="3">
        <v>-12.338044629359114</v>
      </c>
      <c r="K257" s="4">
        <v>-12.188159591834918</v>
      </c>
      <c r="L257" s="5">
        <v>-13.934418067917999</v>
      </c>
    </row>
    <row r="258" spans="1:12" x14ac:dyDescent="0.25">
      <c r="A258">
        <v>1981</v>
      </c>
      <c r="B258" s="12">
        <v>2.0499999999999998</v>
      </c>
      <c r="C258" s="13">
        <v>-0.79499999999999993</v>
      </c>
      <c r="D258" s="11">
        <f t="shared" si="0"/>
        <v>1.2549999999999999</v>
      </c>
      <c r="E258" s="11">
        <f t="shared" si="1"/>
        <v>0.62749999999999995</v>
      </c>
      <c r="F258" s="11"/>
      <c r="G258" s="11">
        <f t="shared" si="2"/>
        <v>2.0499999999999998</v>
      </c>
      <c r="J258" s="3">
        <v>-12.287567523784453</v>
      </c>
      <c r="K258" s="4">
        <v>-12.30413485508279</v>
      </c>
      <c r="L258" s="5">
        <v>-13.957223670998044</v>
      </c>
    </row>
    <row r="259" spans="1:12" x14ac:dyDescent="0.25">
      <c r="A259">
        <v>1982</v>
      </c>
      <c r="B259" s="12">
        <v>0.8</v>
      </c>
      <c r="C259" s="13">
        <v>-0.05</v>
      </c>
      <c r="D259" s="11">
        <f t="shared" si="0"/>
        <v>0.75</v>
      </c>
      <c r="E259" s="11">
        <f t="shared" si="1"/>
        <v>0.375</v>
      </c>
      <c r="F259" s="11"/>
      <c r="G259" s="11">
        <f t="shared" si="2"/>
        <v>0.8</v>
      </c>
      <c r="J259" s="3">
        <v>-12.270805901962449</v>
      </c>
      <c r="K259" s="4">
        <v>-12.375011691560672</v>
      </c>
      <c r="L259" s="5">
        <v>-13.848856609001494</v>
      </c>
    </row>
    <row r="260" spans="1:12" x14ac:dyDescent="0.25">
      <c r="A260">
        <v>1983</v>
      </c>
      <c r="B260" s="12">
        <v>3.42</v>
      </c>
      <c r="C260" s="13">
        <v>-0.54</v>
      </c>
      <c r="D260" s="11">
        <f t="shared" si="0"/>
        <v>2.88</v>
      </c>
      <c r="E260" s="11">
        <f t="shared" si="1"/>
        <v>1.44</v>
      </c>
      <c r="F260" s="11"/>
      <c r="G260" s="11">
        <f t="shared" si="2"/>
        <v>3.42</v>
      </c>
      <c r="J260" s="3">
        <v>-12.076891096057448</v>
      </c>
      <c r="K260" s="4">
        <v>-12.178928412658312</v>
      </c>
      <c r="L260" s="5">
        <v>-13.662357526020127</v>
      </c>
    </row>
    <row r="261" spans="1:12" x14ac:dyDescent="0.25">
      <c r="A261">
        <v>1984</v>
      </c>
      <c r="B261" s="12">
        <v>1.6</v>
      </c>
      <c r="C261" s="13">
        <v>-0.4</v>
      </c>
      <c r="D261" s="11">
        <f t="shared" si="0"/>
        <v>1.2000000000000002</v>
      </c>
      <c r="E261" s="11">
        <f t="shared" si="1"/>
        <v>0.60000000000000009</v>
      </c>
      <c r="F261" s="11"/>
      <c r="G261" s="11">
        <f t="shared" si="2"/>
        <v>1.6</v>
      </c>
      <c r="J261" s="3">
        <v>-12.364666115273939</v>
      </c>
      <c r="K261" s="4">
        <v>-12.291683182417906</v>
      </c>
      <c r="L261" s="5">
        <v>-13.893718076456326</v>
      </c>
    </row>
    <row r="262" spans="1:12" x14ac:dyDescent="0.25">
      <c r="A262">
        <v>1985</v>
      </c>
      <c r="B262" s="12">
        <v>-0.63</v>
      </c>
      <c r="C262" s="13">
        <v>-0.66500000000000004</v>
      </c>
      <c r="D262" s="11">
        <f t="shared" si="0"/>
        <v>-1.2949999999999999</v>
      </c>
      <c r="E262" s="11">
        <f t="shared" si="1"/>
        <v>-0.64749999999999996</v>
      </c>
      <c r="F262" s="11">
        <f>IF((AND(B262&gt;0,C262&gt;0)),B262,IF((AND(B262&lt;0,C262&lt;0)),B262,""))</f>
        <v>-0.63</v>
      </c>
      <c r="G262" s="11"/>
      <c r="J262" s="3">
        <v>-12.489103440413919</v>
      </c>
      <c r="K262" s="4">
        <v>-12.149531179634707</v>
      </c>
      <c r="L262" s="5">
        <v>-13.748660558837159</v>
      </c>
    </row>
    <row r="263" spans="1:12" x14ac:dyDescent="0.25">
      <c r="A263">
        <v>1986</v>
      </c>
      <c r="B263" s="12">
        <v>0.5</v>
      </c>
      <c r="C263" s="13">
        <v>-0.22999999999999998</v>
      </c>
      <c r="D263" s="11">
        <f t="shared" si="0"/>
        <v>0.27</v>
      </c>
      <c r="E263" s="11">
        <f t="shared" si="1"/>
        <v>0.13500000000000001</v>
      </c>
      <c r="F263" s="11"/>
      <c r="G263" s="11">
        <f t="shared" si="2"/>
        <v>0.5</v>
      </c>
      <c r="J263" s="3">
        <v>-12.521469558782076</v>
      </c>
      <c r="K263" s="4">
        <v>-12.309806660753257</v>
      </c>
      <c r="L263" s="5">
        <v>-13.737511817635617</v>
      </c>
    </row>
    <row r="264" spans="1:12" x14ac:dyDescent="0.25">
      <c r="A264">
        <v>1987</v>
      </c>
      <c r="B264" s="12">
        <v>-0.75</v>
      </c>
      <c r="C264" s="13">
        <v>0.10999999999999999</v>
      </c>
      <c r="D264" s="11">
        <f t="shared" si="0"/>
        <v>-0.64</v>
      </c>
      <c r="E264" s="11">
        <f t="shared" si="1"/>
        <v>-0.32</v>
      </c>
      <c r="F264" s="11"/>
      <c r="G264" s="11">
        <f t="shared" si="2"/>
        <v>-0.75</v>
      </c>
      <c r="J264" s="3">
        <v>-12.929561349503414</v>
      </c>
      <c r="K264" s="4">
        <v>-12.567212715731614</v>
      </c>
      <c r="L264" s="5">
        <v>-13.954949052388441</v>
      </c>
    </row>
    <row r="265" spans="1:12" x14ac:dyDescent="0.25">
      <c r="A265">
        <v>1988</v>
      </c>
      <c r="B265" s="12">
        <v>0.72</v>
      </c>
      <c r="C265" s="13">
        <v>0.37749999999999995</v>
      </c>
      <c r="D265" s="11">
        <f t="shared" si="0"/>
        <v>1.0974999999999999</v>
      </c>
      <c r="E265" s="11">
        <f t="shared" si="1"/>
        <v>0.54874999999999996</v>
      </c>
      <c r="F265" s="11">
        <f>IF((AND(B265&gt;0,C265&gt;0)),B265,IF((AND(B265&lt;0,C265&lt;0)),B265,""))</f>
        <v>0.72</v>
      </c>
      <c r="G265" s="11"/>
      <c r="J265" s="3">
        <v>-12.078898818227556</v>
      </c>
      <c r="K265" s="4">
        <v>-11.589622860239402</v>
      </c>
      <c r="L265" s="5">
        <v>-13.343522137266378</v>
      </c>
    </row>
    <row r="266" spans="1:12" x14ac:dyDescent="0.25">
      <c r="A266">
        <v>1989</v>
      </c>
      <c r="B266" s="12">
        <v>5.08</v>
      </c>
      <c r="C266" s="13">
        <v>-0.22</v>
      </c>
      <c r="D266" s="11">
        <f t="shared" si="0"/>
        <v>4.8600000000000003</v>
      </c>
      <c r="E266" s="11">
        <f t="shared" si="1"/>
        <v>2.4300000000000002</v>
      </c>
      <c r="F266" s="11"/>
      <c r="G266" s="11">
        <f t="shared" si="2"/>
        <v>5.08</v>
      </c>
      <c r="J266" s="3">
        <v>-11.808358095943733</v>
      </c>
      <c r="K266" s="4">
        <v>-11.63122374763792</v>
      </c>
      <c r="L266" s="5">
        <v>-13.623306951959929</v>
      </c>
    </row>
    <row r="267" spans="1:12" x14ac:dyDescent="0.25">
      <c r="A267">
        <v>1990</v>
      </c>
      <c r="B267" s="12">
        <v>3.96</v>
      </c>
      <c r="C267" s="13">
        <v>1.1175000000000002</v>
      </c>
      <c r="D267" s="11">
        <f t="shared" si="0"/>
        <v>5.0775000000000006</v>
      </c>
      <c r="E267" s="11">
        <f t="shared" si="1"/>
        <v>2.5387500000000003</v>
      </c>
      <c r="F267" s="11">
        <f>IF((AND(B267&gt;0,C267&gt;0)),B267,IF((AND(B267&lt;0,C267&lt;0)),B267,""))</f>
        <v>3.96</v>
      </c>
      <c r="G267" s="11"/>
      <c r="J267" s="3">
        <v>-11.632161753044677</v>
      </c>
      <c r="K267" s="4">
        <v>-11.603106134567861</v>
      </c>
      <c r="L267" s="5">
        <v>-13.504430716931227</v>
      </c>
    </row>
    <row r="268" spans="1:12" x14ac:dyDescent="0.25">
      <c r="A268">
        <v>1991</v>
      </c>
      <c r="B268" s="12">
        <v>1.03</v>
      </c>
      <c r="C268" s="13">
        <v>0.2475</v>
      </c>
      <c r="D268" s="11">
        <f t="shared" si="0"/>
        <v>1.2775000000000001</v>
      </c>
      <c r="E268" s="11">
        <f t="shared" si="1"/>
        <v>0.63875000000000004</v>
      </c>
      <c r="F268" s="11">
        <f>IF((AND(B268&gt;0,C268&gt;0)),B268,IF((AND(B268&lt;0,C268&lt;0)),B268,""))</f>
        <v>1.03</v>
      </c>
      <c r="G268" s="11"/>
      <c r="J268" s="3">
        <v>-11.653396318001992</v>
      </c>
      <c r="K268" s="4">
        <v>-11.584578608196287</v>
      </c>
      <c r="L268" s="5">
        <v>-13.456983897708394</v>
      </c>
    </row>
    <row r="269" spans="1:12" x14ac:dyDescent="0.25">
      <c r="A269">
        <v>1992</v>
      </c>
      <c r="B269" s="12">
        <v>3.28</v>
      </c>
      <c r="C269" s="13">
        <v>-0.52750000000000008</v>
      </c>
      <c r="D269" s="11">
        <f t="shared" si="0"/>
        <v>2.7524999999999995</v>
      </c>
      <c r="E269" s="11">
        <f t="shared" si="1"/>
        <v>1.3762499999999998</v>
      </c>
      <c r="F269" s="11"/>
      <c r="G269" s="11">
        <f t="shared" si="2"/>
        <v>3.28</v>
      </c>
      <c r="J269" s="3">
        <v>-11.758836271416659</v>
      </c>
      <c r="K269" s="4"/>
      <c r="L269" s="5">
        <v>-13.537245669892599</v>
      </c>
    </row>
    <row r="270" spans="1:12" x14ac:dyDescent="0.25">
      <c r="A270">
        <v>1993</v>
      </c>
      <c r="B270" s="12">
        <v>2.67</v>
      </c>
      <c r="C270" s="13">
        <v>-0.31750000000000006</v>
      </c>
      <c r="D270" s="11">
        <f t="shared" si="0"/>
        <v>2.3525</v>
      </c>
      <c r="E270" s="11">
        <f t="shared" si="1"/>
        <v>1.17625</v>
      </c>
      <c r="F270" s="11"/>
      <c r="G270" s="11">
        <f t="shared" si="2"/>
        <v>2.67</v>
      </c>
      <c r="J270" s="3"/>
      <c r="K270" s="4"/>
      <c r="L270" s="5">
        <v>-14.057894976014151</v>
      </c>
    </row>
    <row r="271" spans="1:12" x14ac:dyDescent="0.25">
      <c r="A271">
        <v>1994</v>
      </c>
      <c r="B271" s="12">
        <v>3.03</v>
      </c>
      <c r="C271" s="13">
        <v>0.49</v>
      </c>
      <c r="D271" s="11">
        <f t="shared" si="0"/>
        <v>3.5199999999999996</v>
      </c>
      <c r="E271" s="11">
        <f t="shared" si="1"/>
        <v>1.7599999999999998</v>
      </c>
      <c r="F271" s="11">
        <f>IF((AND(B271&gt;0,C271&gt;0)),B271,IF((AND(B271&lt;0,C271&lt;0)),B271,""))</f>
        <v>3.03</v>
      </c>
      <c r="G271" s="11"/>
      <c r="J271" s="3"/>
      <c r="K271" s="4"/>
      <c r="L271" s="5">
        <v>-13.447443795856577</v>
      </c>
    </row>
    <row r="272" spans="1:12" x14ac:dyDescent="0.25">
      <c r="A272">
        <v>1995</v>
      </c>
      <c r="B272" s="12">
        <v>3.96</v>
      </c>
      <c r="C272" s="13">
        <v>-9.2500000000000027E-2</v>
      </c>
      <c r="D272" s="11">
        <f t="shared" si="0"/>
        <v>3.8674999999999997</v>
      </c>
      <c r="E272" s="11">
        <f t="shared" si="1"/>
        <v>1.9337499999999999</v>
      </c>
      <c r="F272" s="11"/>
      <c r="G272" s="11">
        <f t="shared" si="2"/>
        <v>3.96</v>
      </c>
      <c r="J272" s="3"/>
      <c r="K272" s="4"/>
      <c r="L272" s="5">
        <v>-13.181217934386169</v>
      </c>
    </row>
    <row r="273" spans="1:12" x14ac:dyDescent="0.25">
      <c r="A273">
        <v>1996</v>
      </c>
      <c r="B273" s="12">
        <v>-3.78</v>
      </c>
      <c r="C273" s="13">
        <v>-0.4325</v>
      </c>
      <c r="D273" s="11">
        <f t="shared" si="0"/>
        <v>-4.2124999999999995</v>
      </c>
      <c r="E273" s="11">
        <f t="shared" si="1"/>
        <v>-2.1062499999999997</v>
      </c>
      <c r="F273" s="11">
        <f>IF((AND(B273&gt;0,C273&gt;0)),B273,IF((AND(B273&lt;0,C273&lt;0)),B273,""))</f>
        <v>-3.78</v>
      </c>
      <c r="G273" s="11"/>
      <c r="J273" s="9"/>
      <c r="K273" s="4"/>
      <c r="L273" s="5">
        <v>-14.24499926706762</v>
      </c>
    </row>
    <row r="274" spans="1:12" x14ac:dyDescent="0.25">
      <c r="A274">
        <v>1997</v>
      </c>
      <c r="B274" s="12">
        <v>-0.2</v>
      </c>
      <c r="C274" s="13">
        <v>-7.999999999999996E-2</v>
      </c>
      <c r="D274" s="11">
        <f t="shared" si="0"/>
        <v>-0.27999999999999997</v>
      </c>
      <c r="E274" s="11">
        <f t="shared" si="1"/>
        <v>-0.13999999999999999</v>
      </c>
      <c r="F274" s="11">
        <f>IF((AND(B274&gt;0,C274&gt;0)),B274,IF((AND(B274&lt;0,C274&lt;0)),B274,""))</f>
        <v>-0.2</v>
      </c>
      <c r="G274" s="11"/>
      <c r="J274" s="9"/>
      <c r="K274" s="4"/>
      <c r="L274" s="5">
        <v>-13.695735866662861</v>
      </c>
    </row>
    <row r="275" spans="1:12" x14ac:dyDescent="0.25">
      <c r="A275">
        <v>1998</v>
      </c>
      <c r="B275" s="12">
        <v>0.72</v>
      </c>
      <c r="C275" s="13">
        <v>0.92500000000000004</v>
      </c>
      <c r="D275" s="11">
        <f>B275+C275</f>
        <v>1.645</v>
      </c>
      <c r="E275" s="11">
        <f>AVERAGE(B275:C275)</f>
        <v>0.82250000000000001</v>
      </c>
      <c r="F275" s="11">
        <f>IF((AND(B275&gt;0,C275&gt;0)),B275,IF((AND(B275&lt;0,C275&lt;0)),B275,""))</f>
        <v>0.72</v>
      </c>
      <c r="G275" s="11"/>
      <c r="J275" s="9"/>
      <c r="K275" s="10"/>
      <c r="L275" s="5">
        <v>-13.255372417024731</v>
      </c>
    </row>
    <row r="276" spans="1:12" x14ac:dyDescent="0.25">
      <c r="A276" s="2"/>
      <c r="B276" s="2"/>
      <c r="C276" s="14"/>
      <c r="D276" s="14"/>
      <c r="E276" s="14"/>
      <c r="F276" s="14"/>
      <c r="G276" s="14"/>
      <c r="H276" s="14"/>
      <c r="I276" s="14"/>
      <c r="J276" s="14"/>
      <c r="K276" s="14"/>
      <c r="L276" s="14"/>
    </row>
    <row r="279" spans="1:12" x14ac:dyDescent="0.25">
      <c r="F279" s="18" t="s">
        <v>22</v>
      </c>
      <c r="G279" s="18" t="s">
        <v>22</v>
      </c>
      <c r="H279" t="s">
        <v>23</v>
      </c>
      <c r="I279" t="s">
        <v>13</v>
      </c>
      <c r="J279" s="16">
        <v>0.56009100000000001</v>
      </c>
      <c r="K279" s="16">
        <v>0.71698499999999998</v>
      </c>
      <c r="L279" s="16">
        <v>0.55842700000000001</v>
      </c>
    </row>
    <row r="280" spans="1:12" x14ac:dyDescent="0.25">
      <c r="F280" s="19">
        <f>49-COUNTIF(F227:F275,"")</f>
        <v>23</v>
      </c>
      <c r="G280" s="19">
        <f>49-COUNTIF(G227:G275,"")</f>
        <v>26</v>
      </c>
      <c r="I280" t="s">
        <v>14</v>
      </c>
      <c r="J280" s="16">
        <f>J279^2</f>
        <v>0.31370192828100002</v>
      </c>
      <c r="K280" s="16">
        <f>K279^2</f>
        <v>0.51406749022499998</v>
      </c>
      <c r="L280" s="16">
        <f>L279^2</f>
        <v>0.31184071432900001</v>
      </c>
    </row>
    <row r="281" spans="1:12" x14ac:dyDescent="0.25">
      <c r="I281" t="s">
        <v>15</v>
      </c>
      <c r="J281" s="17">
        <v>2.0000000000000001E-4</v>
      </c>
      <c r="K281" s="17" t="s">
        <v>16</v>
      </c>
      <c r="L281" s="17" t="s">
        <v>16</v>
      </c>
    </row>
    <row r="283" spans="1:12" x14ac:dyDescent="0.25">
      <c r="H283" t="s">
        <v>24</v>
      </c>
      <c r="I283" t="s">
        <v>13</v>
      </c>
      <c r="J283" s="16">
        <v>0.36352699999999999</v>
      </c>
      <c r="K283" s="11">
        <v>5.3057E-2</v>
      </c>
      <c r="L283" s="16">
        <v>0.39199600000000001</v>
      </c>
    </row>
    <row r="284" spans="1:12" x14ac:dyDescent="0.25">
      <c r="I284" t="s">
        <v>14</v>
      </c>
      <c r="J284" s="16">
        <f>J283^2</f>
        <v>0.132151879729</v>
      </c>
      <c r="K284" s="11">
        <f>K283^2</f>
        <v>2.8150452489999998E-3</v>
      </c>
      <c r="L284" s="16">
        <f>L283^2</f>
        <v>0.15366086401600001</v>
      </c>
    </row>
    <row r="285" spans="1:12" x14ac:dyDescent="0.25">
      <c r="I285" t="s">
        <v>15</v>
      </c>
      <c r="J285" s="17">
        <v>1.8E-3</v>
      </c>
      <c r="K285">
        <v>0.2903</v>
      </c>
      <c r="L285" s="17">
        <v>5.9999999999999995E-4</v>
      </c>
    </row>
    <row r="290" spans="8:12" x14ac:dyDescent="0.25">
      <c r="J290" t="s">
        <v>36</v>
      </c>
    </row>
    <row r="291" spans="8:12" x14ac:dyDescent="0.25">
      <c r="J291" t="s">
        <v>27</v>
      </c>
      <c r="K291" t="s">
        <v>28</v>
      </c>
      <c r="L291" t="s">
        <v>28</v>
      </c>
    </row>
    <row r="292" spans="8:12" x14ac:dyDescent="0.25">
      <c r="J292" t="s">
        <v>34</v>
      </c>
    </row>
    <row r="293" spans="8:12" x14ac:dyDescent="0.25">
      <c r="J293" t="s">
        <v>29</v>
      </c>
    </row>
    <row r="294" spans="8:12" x14ac:dyDescent="0.25">
      <c r="J294" t="s">
        <v>30</v>
      </c>
    </row>
    <row r="297" spans="8:12" x14ac:dyDescent="0.25">
      <c r="H297" t="s">
        <v>23</v>
      </c>
      <c r="I297" t="s">
        <v>33</v>
      </c>
      <c r="J297" s="16">
        <v>0.71</v>
      </c>
      <c r="K297" s="16">
        <v>0.87139999999999995</v>
      </c>
      <c r="L297" s="16">
        <v>0.73419999999999996</v>
      </c>
    </row>
    <row r="298" spans="8:12" x14ac:dyDescent="0.25">
      <c r="I298" t="s">
        <v>14</v>
      </c>
      <c r="J298" s="16">
        <f>J297^2</f>
        <v>0.50409999999999999</v>
      </c>
      <c r="K298" s="16">
        <f>K297^2</f>
        <v>0.75933795999999987</v>
      </c>
      <c r="L298" s="16">
        <f>L297^2</f>
        <v>0.53904964</v>
      </c>
    </row>
    <row r="299" spans="8:12" x14ac:dyDescent="0.25">
      <c r="I299" t="s">
        <v>15</v>
      </c>
      <c r="J299" s="17">
        <v>6.9999999999999999E-4</v>
      </c>
      <c r="K299" s="17" t="s">
        <v>16</v>
      </c>
      <c r="L299" s="17" t="s">
        <v>16</v>
      </c>
    </row>
    <row r="301" spans="8:12" x14ac:dyDescent="0.25">
      <c r="H301" t="s">
        <v>24</v>
      </c>
      <c r="I301" t="s">
        <v>33</v>
      </c>
      <c r="J301" s="16">
        <v>0.5746</v>
      </c>
      <c r="K301" s="11">
        <v>0.20810000000000001</v>
      </c>
      <c r="L301" s="16">
        <v>0.51329999999999998</v>
      </c>
    </row>
    <row r="302" spans="8:12" x14ac:dyDescent="0.25">
      <c r="I302" t="s">
        <v>14</v>
      </c>
      <c r="J302" s="16">
        <f>J301^2</f>
        <v>0.33016516000000001</v>
      </c>
      <c r="K302" s="11">
        <f>K301^2</f>
        <v>4.3305610000000001E-2</v>
      </c>
      <c r="L302" s="16">
        <f>L301^2</f>
        <v>0.26347688999999996</v>
      </c>
    </row>
    <row r="303" spans="8:12" x14ac:dyDescent="0.25">
      <c r="I303" t="s">
        <v>15</v>
      </c>
      <c r="J303" s="17">
        <v>3.3E-3</v>
      </c>
      <c r="K303">
        <v>0.34079999999999999</v>
      </c>
      <c r="L303" s="17">
        <v>7.3000000000000001E-3</v>
      </c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whole region</vt:lpstr>
      <vt:lpstr>loc-specific</vt:lpstr>
    </vt:vector>
  </TitlesOfParts>
  <Company>jgu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Schöne, Bernd R.</dc:creator>
  <cp:lastModifiedBy>Schöne, Bernd R.</cp:lastModifiedBy>
  <dcterms:created xsi:type="dcterms:W3CDTF">2019-05-27T06:36:30Z</dcterms:created>
  <dcterms:modified xsi:type="dcterms:W3CDTF">2019-11-10T21:40:40Z</dcterms:modified>
</cp:coreProperties>
</file>